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ICITAÇÃO-PC\Users\COMPARTILHAMENTO\Licitações 2021\FMMA\Pregão Presencial\Pregão 003-2021 FMMA - ETE\planilhas\"/>
    </mc:Choice>
  </mc:AlternateContent>
  <bookViews>
    <workbookView xWindow="0" yWindow="0" windowWidth="19200" windowHeight="11595"/>
  </bookViews>
  <sheets>
    <sheet name="PLANILHA" sheetId="1" r:id="rId1"/>
    <sheet name="Dimensionamento" sheetId="2" r:id="rId2"/>
    <sheet name="BDI " sheetId="4" r:id="rId3"/>
    <sheet name="CRONOGRAMA" sheetId="3" r:id="rId4"/>
    <sheet name="Mecânico" sheetId="6" r:id="rId5"/>
    <sheet name="Eletricista" sheetId="7" r:id="rId6"/>
    <sheet name="ASSISTENTE OPERACIONAL" sheetId="5" r:id="rId7"/>
    <sheet name="Plan1"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 localSheetId="6">#REF!</definedName>
    <definedName name="\">#REF!</definedName>
    <definedName name="__________________________pi2" localSheetId="6">#REF!</definedName>
    <definedName name="__________________________pi2">#REF!</definedName>
    <definedName name="_________________________pi2" localSheetId="6">#REF!</definedName>
    <definedName name="_________________________pi2">#REF!</definedName>
    <definedName name="________________________PI1">#REF!</definedName>
    <definedName name="_______________________PI1">#REF!</definedName>
    <definedName name="_______________________pi2">#REF!</definedName>
    <definedName name="______________________PI1">#REF!</definedName>
    <definedName name="______________________pi2">#REF!</definedName>
    <definedName name="_____________________PI1">#REF!</definedName>
    <definedName name="_____________________pi2">#REF!</definedName>
    <definedName name="____________________PI1">#REF!</definedName>
    <definedName name="____________________pi2">#REF!</definedName>
    <definedName name="___________________PI1">#REF!</definedName>
    <definedName name="___________________pi2">#REF!</definedName>
    <definedName name="__________________PI1">#REF!</definedName>
    <definedName name="__________________pi2">#REF!</definedName>
    <definedName name="_________________PI1">#REF!</definedName>
    <definedName name="_________________pi2">#REF!</definedName>
    <definedName name="________________PI1">#REF!</definedName>
    <definedName name="________________pi2">#REF!</definedName>
    <definedName name="_______________PI1">#REF!</definedName>
    <definedName name="_______________pi2">#REF!</definedName>
    <definedName name="______________PI1">#REF!</definedName>
    <definedName name="______________pi2">#REF!</definedName>
    <definedName name="_____________PI1">#REF!</definedName>
    <definedName name="_____________pi2">#REF!</definedName>
    <definedName name="____________PI1">#REF!</definedName>
    <definedName name="___________PI1">#REF!</definedName>
    <definedName name="___________pi2">#REF!</definedName>
    <definedName name="__________PI1">#REF!</definedName>
    <definedName name="__________pi2">#REF!</definedName>
    <definedName name="_________PI1">#REF!</definedName>
    <definedName name="_________pi2">#REF!</definedName>
    <definedName name="________PI1">#REF!</definedName>
    <definedName name="________pi2">#REF!</definedName>
    <definedName name="_______PI1">#REF!</definedName>
    <definedName name="_______pi2">#REF!</definedName>
    <definedName name="______PI1">#REF!</definedName>
    <definedName name="______pi2">#REF!</definedName>
    <definedName name="_____PI1">#REF!</definedName>
    <definedName name="_____pi2">#REF!</definedName>
    <definedName name="____PI1">#REF!</definedName>
    <definedName name="____pi2">#REF!</definedName>
    <definedName name="___PI1">#REF!</definedName>
    <definedName name="___pi2">#REF!</definedName>
    <definedName name="__API1">#REF!</definedName>
    <definedName name="__API2">#REF!</definedName>
    <definedName name="__APT1">#REF!</definedName>
    <definedName name="__APT2">#REF!</definedName>
    <definedName name="__DPA1">#REF!</definedName>
    <definedName name="__DPA2">#REF!</definedName>
    <definedName name="__EMU03">#REF!</definedName>
    <definedName name="__IAU01">#REF!</definedName>
    <definedName name="__IAU02">#REF!</definedName>
    <definedName name="__IAU03">#REF!</definedName>
    <definedName name="__IAU04">#REF!</definedName>
    <definedName name="__IAU05">#REF!</definedName>
    <definedName name="__IAU07">#REF!</definedName>
    <definedName name="__IEC11">#REF!</definedName>
    <definedName name="__IEG01">#REF!</definedName>
    <definedName name="__IEG02">#REF!</definedName>
    <definedName name="__IEG03">#REF!</definedName>
    <definedName name="__IEH01">#REF!</definedName>
    <definedName name="__IEH02">#REF!</definedName>
    <definedName name="__IEH03">#REF!</definedName>
    <definedName name="__Mat2">#REF!</definedName>
    <definedName name="__PI1">#REF!</definedName>
    <definedName name="__pi2">#REF!</definedName>
    <definedName name="__Ser200612">#REF!</definedName>
    <definedName name="__xlnm.Database">#N/A</definedName>
    <definedName name="__xlnm.Database_4">#N/A</definedName>
    <definedName name="__xlnm.Print_Area_3" localSheetId="6">#REF!</definedName>
    <definedName name="__xlnm.Print_Area_3" localSheetId="5">#REF!</definedName>
    <definedName name="__xlnm.Print_Area_3" localSheetId="4">#REF!</definedName>
    <definedName name="__xlnm.Print_Area_3">#REF!</definedName>
    <definedName name="__xlnm.Print_Titles_1" localSheetId="6">#REF!</definedName>
    <definedName name="__xlnm.Print_Titles_1">#REF!</definedName>
    <definedName name="__xlnm.Print_Titles_3" localSheetId="6">#REF!</definedName>
    <definedName name="__xlnm.Print_Titles_3">#REF!</definedName>
    <definedName name="__xlnm.Print_Titles_4">#REF!</definedName>
    <definedName name="_02060.3.3.3">#REF!</definedName>
    <definedName name="_API1">#REF!</definedName>
    <definedName name="_API2">#REF!</definedName>
    <definedName name="_APT1">#REF!</definedName>
    <definedName name="_APT2">#REF!</definedName>
    <definedName name="_DPA1">#REF!</definedName>
    <definedName name="_DPA2">#REF!</definedName>
    <definedName name="_EMU03">#REF!</definedName>
    <definedName name="_IAU01">#REF!</definedName>
    <definedName name="_IAU02">#REF!</definedName>
    <definedName name="_IAU03">#REF!</definedName>
    <definedName name="_IAU04">#REF!</definedName>
    <definedName name="_IAU05">#REF!</definedName>
    <definedName name="_IAU07">#REF!</definedName>
    <definedName name="_IEC11">#REF!</definedName>
    <definedName name="_IEG01">#REF!</definedName>
    <definedName name="_IEG02">#REF!</definedName>
    <definedName name="_IEG03">#REF!</definedName>
    <definedName name="_IEH01">#REF!</definedName>
    <definedName name="_IEH02">#REF!</definedName>
    <definedName name="_IEH03">#REF!</definedName>
    <definedName name="_ipi1" localSheetId="6">#REF!</definedName>
    <definedName name="_ipi1" localSheetId="5">#REF!</definedName>
    <definedName name="_ipi1" localSheetId="4">#REF!</definedName>
    <definedName name="_ipi1">#REF!</definedName>
    <definedName name="_Mat2">#REF!</definedName>
    <definedName name="_Order1" hidden="1">255</definedName>
    <definedName name="_PI1" localSheetId="6">#REF!</definedName>
    <definedName name="_PI1" localSheetId="5">#REF!</definedName>
    <definedName name="_PI1" localSheetId="4">#REF!</definedName>
    <definedName name="_PI1">#REF!</definedName>
    <definedName name="_pi2" localSheetId="6">#REF!</definedName>
    <definedName name="_pi2">#REF!</definedName>
    <definedName name="_Ser200612" localSheetId="6">#REF!</definedName>
    <definedName name="_Ser200612">#REF!</definedName>
    <definedName name="_Ser200711">#REF!</definedName>
    <definedName name="A">#REF!</definedName>
    <definedName name="AAAA">#REF!</definedName>
    <definedName name="AAAAA">#REF!</definedName>
    <definedName name="ab">#REF!</definedName>
    <definedName name="ADIC2">'[1]Fator K'!#REF!</definedName>
    <definedName name="ALTERADO" localSheetId="5">#REF!</definedName>
    <definedName name="ALTERADO" localSheetId="4">#REF!</definedName>
    <definedName name="ALTERADO">#REF!</definedName>
    <definedName name="ANEXRE">'[2]Adicional sobre Materiais'!#REF!</definedName>
    <definedName name="_xlnm.Print_Area" localSheetId="6">'ASSISTENTE OPERACIONAL'!$B$1:$F$131</definedName>
    <definedName name="_xlnm.Print_Area" localSheetId="5">Eletricista!$B$1:$F$135</definedName>
    <definedName name="_xlnm.Print_Area" localSheetId="4">Mecânico!$B$1:$F$135</definedName>
    <definedName name="_xlnm.Print_Area">#REF!</definedName>
    <definedName name="Assistente_Administrativo" localSheetId="5">#REF!</definedName>
    <definedName name="Assistente_Administrativo" localSheetId="4">#REF!</definedName>
    <definedName name="Assistente_Administrativo">#REF!</definedName>
    <definedName name="B" localSheetId="6">#REF!</definedName>
    <definedName name="B">#REF!</definedName>
    <definedName name="Banco" localSheetId="6">#REF!</definedName>
    <definedName name="Banco">#REF!</definedName>
    <definedName name="_xlnm.Database">#REF!</definedName>
    <definedName name="Banco_de_dados2">#REF!</definedName>
    <definedName name="base" localSheetId="6">#REF!</definedName>
    <definedName name="base" localSheetId="5">#REF!</definedName>
    <definedName name="base" localSheetId="4">#REF!</definedName>
    <definedName name="base">#REF!</definedName>
    <definedName name="BC">#REF!</definedName>
    <definedName name="bdiconst">'[2]Adicional sobre Materiais'!#REF!</definedName>
    <definedName name="bdiforn" localSheetId="5">#REF!</definedName>
    <definedName name="bdiforn" localSheetId="4">#REF!</definedName>
    <definedName name="bdiforn">#REF!</definedName>
    <definedName name="bdimo">'[3]Comp BDI'!$H$58</definedName>
    <definedName name="C180504125" localSheetId="5">#REF!</definedName>
    <definedName name="C180504125" localSheetId="4">#REF!</definedName>
    <definedName name="C180504125">#REF!</definedName>
    <definedName name="c180504126" localSheetId="5">#REF!</definedName>
    <definedName name="c180504126" localSheetId="4">#REF!</definedName>
    <definedName name="c180504126">#REF!</definedName>
    <definedName name="CAIXA" localSheetId="5">[4]MED_SET!#REF!</definedName>
    <definedName name="CAIXA" localSheetId="4">[4]MED_SET!#REF!</definedName>
    <definedName name="CAIXA">[4]MED_SET!#REF!</definedName>
    <definedName name="CAMINHÃO" localSheetId="6">#REF!</definedName>
    <definedName name="CAMINHÃO" localSheetId="5">#REF!</definedName>
    <definedName name="CAMINHÃO" localSheetId="4">#REF!</definedName>
    <definedName name="CAMINHÃO">#REF!</definedName>
    <definedName name="CF" localSheetId="6">#REF!</definedName>
    <definedName name="CF">#REF!</definedName>
    <definedName name="COD_RESUMO2" localSheetId="6">[4]MED_SET!#REF!</definedName>
    <definedName name="COD_RESUMO2">[4]MED_SET!#REF!</definedName>
    <definedName name="COD_RESUMO3" localSheetId="6">[4]MED_SET!#REF!</definedName>
    <definedName name="COD_RESUMO3">[4]MED_SET!#REF!</definedName>
    <definedName name="codf" localSheetId="6">#REF!</definedName>
    <definedName name="codf" localSheetId="5">#REF!</definedName>
    <definedName name="codf" localSheetId="4">#REF!</definedName>
    <definedName name="codf">#REF!</definedName>
    <definedName name="CÓDIGO" localSheetId="6">#REF!</definedName>
    <definedName name="CÓDIGO">#REF!</definedName>
    <definedName name="codval" localSheetId="6">#REF!</definedName>
    <definedName name="codval">#REF!</definedName>
    <definedName name="CONV">#REF!</definedName>
    <definedName name="CONV1">#REF!</definedName>
    <definedName name="CONV2">#REF!</definedName>
    <definedName name="CP">#REF!</definedName>
    <definedName name="CustoPreço">#REF!</definedName>
    <definedName name="d">[5]BASE!#REF!</definedName>
    <definedName name="df">[5]BASE!#REF!</definedName>
    <definedName name="DFSFSDFS" localSheetId="6">#REF!</definedName>
    <definedName name="DFSFSDFS" localSheetId="5">#REF!</definedName>
    <definedName name="DFSFSDFS" localSheetId="4">#REF!</definedName>
    <definedName name="DFSFSDFS">#REF!</definedName>
    <definedName name="doce" localSheetId="5">[4]MED_SET!#REF!</definedName>
    <definedName name="doce" localSheetId="4">[4]MED_SET!#REF!</definedName>
    <definedName name="doce">[4]MED_SET!#REF!</definedName>
    <definedName name="e" localSheetId="6">#REF!</definedName>
    <definedName name="e" localSheetId="5">#REF!</definedName>
    <definedName name="e" localSheetId="4">#REF!</definedName>
    <definedName name="e">#REF!</definedName>
    <definedName name="EEE" localSheetId="5">'[1]Anex V Plan. Equipam.'!#REF!</definedName>
    <definedName name="EEE" localSheetId="4">'[1]Anex V Plan. Equipam.'!#REF!</definedName>
    <definedName name="EEE">'[1]Anex V Plan. Equipam.'!#REF!</definedName>
    <definedName name="ELETRICISTA">#REF!</definedName>
    <definedName name="Enc_Sociais_MOI">'[6]dados gerais'!$F$40</definedName>
    <definedName name="EQ" localSheetId="5">#REF!</definedName>
    <definedName name="EQ" localSheetId="4">#REF!</definedName>
    <definedName name="EQ">#REF!</definedName>
    <definedName name="Excel_BuiltIn_Database" localSheetId="6">#REF!</definedName>
    <definedName name="Excel_BuiltIn_Database" localSheetId="5">#REF!</definedName>
    <definedName name="Excel_BuiltIn_Database" localSheetId="4">#REF!</definedName>
    <definedName name="Excel_BuiltIn_Database">#REF!</definedName>
    <definedName name="Fator" localSheetId="6">#REF!</definedName>
    <definedName name="Fator" localSheetId="5">#REF!</definedName>
    <definedName name="Fator" localSheetId="4">#REF!</definedName>
    <definedName name="Fator">#REF!</definedName>
    <definedName name="FATOR_A">'[1]Fator K'!#REF!</definedName>
    <definedName name="FATOR_B">'[1]Fator K'!#REF!</definedName>
    <definedName name="Fator_Eqptos">'[6]dados gerais'!$F$42</definedName>
    <definedName name="FD_1" localSheetId="5">#REF!</definedName>
    <definedName name="FD_1" localSheetId="4">#REF!</definedName>
    <definedName name="FD_1">#REF!</definedName>
    <definedName name="FD_2" localSheetId="5">#REF!</definedName>
    <definedName name="FD_2" localSheetId="4">#REF!</definedName>
    <definedName name="FD_2">#REF!</definedName>
    <definedName name="FERIADOS_1" localSheetId="5">#REF!</definedName>
    <definedName name="FERIADOS_1" localSheetId="4">#REF!</definedName>
    <definedName name="FERIADOS_1">#REF!</definedName>
    <definedName name="FERIADOS_2">#REF!</definedName>
    <definedName name="FERIAS24m">[7]RESUMO!$H$12:$K$24</definedName>
    <definedName name="FERIAS36m">[7]RESUMO!$I$12:$K$24</definedName>
    <definedName name="FG_1" localSheetId="5">#REF!</definedName>
    <definedName name="FG_1" localSheetId="4">#REF!</definedName>
    <definedName name="FG_1">#REF!</definedName>
    <definedName name="FG_2" localSheetId="5">#REF!</definedName>
    <definedName name="FG_2" localSheetId="4">#REF!</definedName>
    <definedName name="FG_2">#REF!</definedName>
    <definedName name="FI_1" localSheetId="5">#REF!</definedName>
    <definedName name="FI_1" localSheetId="4">#REF!</definedName>
    <definedName name="FI_1">#REF!</definedName>
    <definedName name="FI_2">#REF!</definedName>
    <definedName name="FUNCAO_3_6">[8]BASE!#REF!</definedName>
    <definedName name="FUNCAO_7_6">[8]BASE!#REF!</definedName>
    <definedName name="FUNCAO_8_6">[8]BASE!#REF!</definedName>
    <definedName name="Funções" localSheetId="6">#REF!</definedName>
    <definedName name="Funções" localSheetId="5">#REF!</definedName>
    <definedName name="Funções" localSheetId="4">#REF!</definedName>
    <definedName name="Funções">#REF!</definedName>
    <definedName name="G" localSheetId="6">#REF!</definedName>
    <definedName name="G" localSheetId="5">#REF!</definedName>
    <definedName name="G" localSheetId="4">#REF!</definedName>
    <definedName name="G">#REF!</definedName>
    <definedName name="h">#REF!</definedName>
    <definedName name="hhhhh" localSheetId="6">#REF!</definedName>
    <definedName name="hhhhh" localSheetId="5">#REF!</definedName>
    <definedName name="hhhhh" localSheetId="4">#REF!</definedName>
    <definedName name="hhhhh">#REF!</definedName>
    <definedName name="IAD">#REF!</definedName>
    <definedName name="IAP">#REF!</definedName>
    <definedName name="IAS">#REF!</definedName>
    <definedName name="IAX">#REF!</definedName>
    <definedName name="IBL">#REF!</definedName>
    <definedName name="IEG">#REF!</definedName>
    <definedName name="IEI">#REF!</definedName>
    <definedName name="III">#REF!</definedName>
    <definedName name="ILB">#REF!</definedName>
    <definedName name="IMD">#REF!</definedName>
    <definedName name="IME">#REF!</definedName>
    <definedName name="IMO">#REF!</definedName>
    <definedName name="IMR">#REF!</definedName>
    <definedName name="INTERV1COE">#REF!</definedName>
    <definedName name="INTERV1FEV">[4]MED_SET!#REF!</definedName>
    <definedName name="INTERV2COE" localSheetId="6">#REF!</definedName>
    <definedName name="INTERV2COE" localSheetId="5">#REF!</definedName>
    <definedName name="INTERV2COE" localSheetId="4">#REF!</definedName>
    <definedName name="INTERV2COE">#REF!</definedName>
    <definedName name="INTERV2FEV" localSheetId="5">[4]MED_SET!#REF!</definedName>
    <definedName name="INTERV2FEV" localSheetId="4">[4]MED_SET!#REF!</definedName>
    <definedName name="INTERV2FEV">[4]MED_SET!#REF!</definedName>
    <definedName name="INTERV3ABR" localSheetId="5">[4]MED_SET!#REF!</definedName>
    <definedName name="INTERV3ABR" localSheetId="4">[4]MED_SET!#REF!</definedName>
    <definedName name="INTERV3ABR">[4]MED_SET!#REF!</definedName>
    <definedName name="INTERV3MAI">[4]MED_SET!#REF!</definedName>
    <definedName name="INTERV3MAR">[4]MED_SET!#REF!</definedName>
    <definedName name="INTERV4ABR">[4]MED_SET!#REF!</definedName>
    <definedName name="INTERV4MAI">[4]MED_SET!#REF!</definedName>
    <definedName name="INTERV4MAR">[4]MED_SET!#REF!</definedName>
    <definedName name="INTERV5MAI">[4]MED_SET!#REF!</definedName>
    <definedName name="INTERV5MAR">[4]MED_SET!#REF!</definedName>
    <definedName name="INTERV6MAI">[4]MED_SET!#REF!</definedName>
    <definedName name="INTERV6MAR">[4]MED_SET!#REF!</definedName>
    <definedName name="intervalo" localSheetId="6">#REF!</definedName>
    <definedName name="intervalo" localSheetId="5">#REF!</definedName>
    <definedName name="intervalo" localSheetId="4">#REF!</definedName>
    <definedName name="intervalo">#REF!</definedName>
    <definedName name="intervalo1" localSheetId="6">#REF!</definedName>
    <definedName name="intervalo1">#REF!</definedName>
    <definedName name="intervalo2" localSheetId="6">#REF!</definedName>
    <definedName name="intervalo2">#REF!</definedName>
    <definedName name="ipi" localSheetId="6">#REF!</definedName>
    <definedName name="ipi" localSheetId="5">#REF!</definedName>
    <definedName name="ipi" localSheetId="4">#REF!</definedName>
    <definedName name="ipi">#REF!</definedName>
    <definedName name="ISS">#REF!</definedName>
    <definedName name="itens_acrescer">'[9]3.2.ITENS A ACRESCER'!$A$31:$A$232</definedName>
    <definedName name="itens_diminuir">'[9]3.3.ITENS A DIMINUIR'!$A$31:$A$294</definedName>
    <definedName name="itens_novos">'[9]3.1.ITENS NOVOS'!$A$31:$A$232</definedName>
    <definedName name="ITG" localSheetId="5">#REF!</definedName>
    <definedName name="ITG" localSheetId="4">#REF!</definedName>
    <definedName name="ITG">#REF!</definedName>
    <definedName name="ITS" localSheetId="5">#REF!</definedName>
    <definedName name="ITS" localSheetId="4">#REF!</definedName>
    <definedName name="ITS">#REF!</definedName>
    <definedName name="IVG" localSheetId="5">#REF!</definedName>
    <definedName name="IVG" localSheetId="4">#REF!</definedName>
    <definedName name="IVG">#REF!</definedName>
    <definedName name="IZL">#REF!</definedName>
    <definedName name="MACEQUI">'[1]Anex V Plan. Equipam.'!#REF!</definedName>
    <definedName name="MACLIM">'[1]Anex. I Lim. Sup'!#REF!</definedName>
    <definedName name="MACNIV" localSheetId="5">#REF!</definedName>
    <definedName name="MACNIV" localSheetId="4">#REF!</definedName>
    <definedName name="MACNIV">#REF!</definedName>
    <definedName name="Macro1">[10]!Macro1</definedName>
    <definedName name="MACVEQ" localSheetId="5">'[1]Anex V Plan. Equipam.'!#REF!</definedName>
    <definedName name="MACVEQ" localSheetId="4">'[1]Anex V Plan. Equipam.'!#REF!</definedName>
    <definedName name="MACVEQ">'[1]Anex V Plan. Equipam.'!#REF!</definedName>
    <definedName name="MACZEQ" localSheetId="5">'[1]Anex V Plan. Equipam.'!#REF!</definedName>
    <definedName name="MACZEQ" localSheetId="4">'[1]Anex V Plan. Equipam.'!#REF!</definedName>
    <definedName name="MACZEQ">'[1]Anex V Plan. Equipam.'!#REF!</definedName>
    <definedName name="Mat" localSheetId="5">#REF!</definedName>
    <definedName name="Mat" localSheetId="4">#REF!</definedName>
    <definedName name="Mat">#REF!</definedName>
    <definedName name="MECANICO">#REF!</definedName>
    <definedName name="MEMO_526" localSheetId="6">#REF!</definedName>
    <definedName name="MEMO_526" localSheetId="5">#REF!</definedName>
    <definedName name="MEMO_526" localSheetId="4">#REF!</definedName>
    <definedName name="MEMO_526">#REF!</definedName>
    <definedName name="MENOS" localSheetId="6">#REF!</definedName>
    <definedName name="MENOS" localSheetId="5">#REF!</definedName>
    <definedName name="MENOS" localSheetId="4">#REF!</definedName>
    <definedName name="MENOS">#REF!</definedName>
    <definedName name="MERDA">#REF!</definedName>
    <definedName name="MOdir">#REF!</definedName>
    <definedName name="MOIND">#REF!</definedName>
    <definedName name="Motos" localSheetId="6">#REF!</definedName>
    <definedName name="Motos" localSheetId="5">#REF!</definedName>
    <definedName name="Motos" localSheetId="4">#REF!</definedName>
    <definedName name="Motos">#REF!</definedName>
    <definedName name="Multiplicador" localSheetId="6">#REF!</definedName>
    <definedName name="Multiplicador" localSheetId="5">#REF!</definedName>
    <definedName name="Multiplicador" localSheetId="4">#REF!</definedName>
    <definedName name="Multiplicador">#REF!</definedName>
    <definedName name="ndhkdslçdsfsadfçsadf">[4]MED_SET!#REF!</definedName>
    <definedName name="NOMLIC">'[1]Fator K'!$B$8</definedName>
    <definedName name="p" localSheetId="6">#REF!</definedName>
    <definedName name="p" localSheetId="5">#REF!</definedName>
    <definedName name="p" localSheetId="4">#REF!</definedName>
    <definedName name="p">#REF!</definedName>
    <definedName name="PI" localSheetId="6">#REF!</definedName>
    <definedName name="PI">#REF!</definedName>
    <definedName name="Plan">#REF!</definedName>
    <definedName name="PLANIV">#REF!</definedName>
    <definedName name="PLENSCO">'[1]Anex VIII Encargos Soc'!#REF!</definedName>
    <definedName name="pp" localSheetId="6">#REF!</definedName>
    <definedName name="pp" localSheetId="5">#REF!</definedName>
    <definedName name="pp" localSheetId="4">#REF!</definedName>
    <definedName name="pp">#REF!</definedName>
    <definedName name="PPPPP" localSheetId="5">#REF!</definedName>
    <definedName name="PPPPP" localSheetId="4">#REF!</definedName>
    <definedName name="PPPPP">#REF!</definedName>
    <definedName name="PREC">'[6] PREC'!$B$6:$Q$538</definedName>
    <definedName name="PRECO" localSheetId="6">#REF!</definedName>
    <definedName name="PRECO" localSheetId="5">#REF!</definedName>
    <definedName name="PRECO" localSheetId="4">#REF!</definedName>
    <definedName name="PRECO">#REF!</definedName>
    <definedName name="Q" localSheetId="5">#REF!</definedName>
    <definedName name="Q" localSheetId="4">#REF!</definedName>
    <definedName name="Q">#REF!</definedName>
    <definedName name="quilometragem">#REF!</definedName>
    <definedName name="REGULADORA" localSheetId="6">#REF!</definedName>
    <definedName name="REGULADORA" localSheetId="5">#REF!</definedName>
    <definedName name="REGULADORA" localSheetId="4">#REF!</definedName>
    <definedName name="REGULADORA">#REF!</definedName>
    <definedName name="RELOBRAS">#REF!</definedName>
    <definedName name="RERA">'[11]RE-RA REGRA DE 3'!$B$4:$I$1136</definedName>
    <definedName name="Resumo" localSheetId="6">#REF!</definedName>
    <definedName name="Resumo" localSheetId="5">#REF!</definedName>
    <definedName name="Resumo" localSheetId="4">#REF!</definedName>
    <definedName name="Resumo">#REF!</definedName>
    <definedName name="S" localSheetId="6">#REF!</definedName>
    <definedName name="S">#REF!</definedName>
    <definedName name="semnome" localSheetId="6">#REF!</definedName>
    <definedName name="semnome">#REF!</definedName>
    <definedName name="SOMA" localSheetId="6">#REF!</definedName>
    <definedName name="SOMA" localSheetId="5">#REF!</definedName>
    <definedName name="SOMA" localSheetId="4">#REF!</definedName>
    <definedName name="SOMA">#REF!</definedName>
    <definedName name="soma_alt">#REF!</definedName>
    <definedName name="SOMAFORMAS">[4]MED_SET!#REF!</definedName>
    <definedName name="Tabelaa1">[12]Tabela!$F$5:$G$83</definedName>
    <definedName name="Tabelaa2">[12]Tabela!$B$5:$C$83</definedName>
    <definedName name="TABMES" localSheetId="5">#REF!</definedName>
    <definedName name="TABMES" localSheetId="4">#REF!</definedName>
    <definedName name="TABMES">#REF!</definedName>
    <definedName name="teste" localSheetId="5">[4]MED_SET!#REF!</definedName>
    <definedName name="teste" localSheetId="4">[4]MED_SET!#REF!</definedName>
    <definedName name="teste">[4]MED_SET!#REF!</definedName>
    <definedName name="TEXTE" localSheetId="5">[8]BASE!#REF!</definedName>
    <definedName name="TEXTE" localSheetId="4">[8]BASE!#REF!</definedName>
    <definedName name="TEXTE">[8]BASE!#REF!</definedName>
    <definedName name="_xlnm.Print_Titles">#N/A</definedName>
    <definedName name="Total" localSheetId="6">#REF!</definedName>
    <definedName name="Total" localSheetId="5">#REF!</definedName>
    <definedName name="Total" localSheetId="4">#REF!</definedName>
    <definedName name="Total">#REF!</definedName>
    <definedName name="TOTALCLP03" localSheetId="6">#REF!</definedName>
    <definedName name="TOTALCLP03" localSheetId="5">#REF!</definedName>
    <definedName name="TOTALCLP03" localSheetId="4">#REF!</definedName>
    <definedName name="TOTALCLP03">#REF!</definedName>
    <definedName name="wer">#REF!</definedName>
    <definedName name="Y">#REF!</definedName>
  </definedNames>
  <calcPr calcId="181029"/>
</workbook>
</file>

<file path=xl/calcChain.xml><?xml version="1.0" encoding="utf-8"?>
<calcChain xmlns="http://schemas.openxmlformats.org/spreadsheetml/2006/main">
  <c r="B26" i="2" l="1"/>
  <c r="F15" i="1"/>
  <c r="C129" i="7" l="1"/>
  <c r="C127" i="7"/>
  <c r="C126" i="7"/>
  <c r="C125" i="7"/>
  <c r="C124" i="7"/>
  <c r="C123" i="7"/>
  <c r="E112" i="7"/>
  <c r="E110" i="7"/>
  <c r="F97" i="7"/>
  <c r="F100" i="7" s="1"/>
  <c r="F127" i="7" s="1"/>
  <c r="E87" i="7"/>
  <c r="E81" i="7"/>
  <c r="E86" i="7" s="1"/>
  <c r="E72" i="7"/>
  <c r="E71" i="7"/>
  <c r="E70" i="7"/>
  <c r="E68" i="7"/>
  <c r="E67" i="7"/>
  <c r="F54" i="7"/>
  <c r="F53" i="7"/>
  <c r="F52" i="7"/>
  <c r="F55" i="7" s="1"/>
  <c r="F61" i="7" s="1"/>
  <c r="F51" i="7"/>
  <c r="E48" i="7"/>
  <c r="E37" i="7"/>
  <c r="E36" i="7"/>
  <c r="F25" i="7"/>
  <c r="F24" i="7"/>
  <c r="F30" i="7" s="1"/>
  <c r="C129" i="6"/>
  <c r="C127" i="6"/>
  <c r="C126" i="6"/>
  <c r="C125" i="6"/>
  <c r="C124" i="6"/>
  <c r="C123" i="6"/>
  <c r="E112" i="6"/>
  <c r="E110" i="6"/>
  <c r="F100" i="6"/>
  <c r="F127" i="6" s="1"/>
  <c r="E87" i="6"/>
  <c r="E86" i="6"/>
  <c r="E81" i="6"/>
  <c r="E71" i="6"/>
  <c r="E70" i="6"/>
  <c r="E68" i="6"/>
  <c r="E72" i="6" s="1"/>
  <c r="E67" i="6"/>
  <c r="F54" i="6"/>
  <c r="F53" i="6"/>
  <c r="F52" i="6"/>
  <c r="F51" i="6"/>
  <c r="F55" i="6" s="1"/>
  <c r="F61" i="6" s="1"/>
  <c r="E48" i="6"/>
  <c r="E37" i="6"/>
  <c r="E36" i="6" s="1"/>
  <c r="F25" i="6"/>
  <c r="F24" i="6"/>
  <c r="F42" i="7" l="1"/>
  <c r="F80" i="7"/>
  <c r="F68" i="7"/>
  <c r="F71" i="7"/>
  <c r="F67" i="7"/>
  <c r="F30" i="6"/>
  <c r="F78" i="6" s="1"/>
  <c r="F40" i="7"/>
  <c r="F123" i="7"/>
  <c r="F70" i="7"/>
  <c r="F43" i="7"/>
  <c r="F85" i="7"/>
  <c r="F44" i="7"/>
  <c r="F45" i="7"/>
  <c r="F35" i="7"/>
  <c r="F66" i="7"/>
  <c r="F72" i="7" s="1"/>
  <c r="F125" i="7" s="1"/>
  <c r="F76" i="7"/>
  <c r="F81" i="7" s="1"/>
  <c r="F77" i="7"/>
  <c r="F78" i="7"/>
  <c r="F86" i="7"/>
  <c r="F34" i="7"/>
  <c r="F36" i="7" s="1"/>
  <c r="F46" i="7"/>
  <c r="F47" i="7"/>
  <c r="F79" i="7"/>
  <c r="F69" i="7"/>
  <c r="F41" i="7"/>
  <c r="F79" i="6"/>
  <c r="F34" i="6"/>
  <c r="F48" i="7" l="1"/>
  <c r="F60" i="7" s="1"/>
  <c r="F44" i="6"/>
  <c r="F69" i="6"/>
  <c r="F86" i="6"/>
  <c r="F123" i="6"/>
  <c r="F71" i="6"/>
  <c r="F68" i="6"/>
  <c r="F45" i="6"/>
  <c r="F80" i="6"/>
  <c r="F42" i="6"/>
  <c r="F35" i="6"/>
  <c r="F36" i="6" s="1"/>
  <c r="F67" i="6"/>
  <c r="F77" i="6"/>
  <c r="F81" i="6" s="1"/>
  <c r="F70" i="6"/>
  <c r="F46" i="6"/>
  <c r="F40" i="6"/>
  <c r="F47" i="6"/>
  <c r="F41" i="6"/>
  <c r="F48" i="6" s="1"/>
  <c r="F60" i="6" s="1"/>
  <c r="F66" i="6"/>
  <c r="F72" i="6" s="1"/>
  <c r="F125" i="6" s="1"/>
  <c r="F43" i="6"/>
  <c r="F76" i="6"/>
  <c r="F85" i="6"/>
  <c r="F82" i="7"/>
  <c r="F91" i="7" s="1"/>
  <c r="F93" i="7" s="1"/>
  <c r="F126" i="7" s="1"/>
  <c r="F87" i="7"/>
  <c r="F92" i="7" s="1"/>
  <c r="F37" i="7"/>
  <c r="F59" i="7" s="1"/>
  <c r="F62" i="7" s="1"/>
  <c r="F124" i="7" s="1"/>
  <c r="F128" i="7" s="1"/>
  <c r="F82" i="6"/>
  <c r="F91" i="6" s="1"/>
  <c r="F37" i="6"/>
  <c r="F59" i="6" s="1"/>
  <c r="F87" i="6" l="1"/>
  <c r="F92" i="6" s="1"/>
  <c r="F93" i="6" s="1"/>
  <c r="F126" i="6" s="1"/>
  <c r="F104" i="7"/>
  <c r="F62" i="6"/>
  <c r="F124" i="6" s="1"/>
  <c r="F128" i="6" l="1"/>
  <c r="F105" i="7"/>
  <c r="F115" i="7" s="1"/>
  <c r="F117" i="7" s="1"/>
  <c r="F104" i="6"/>
  <c r="F109" i="7" l="1"/>
  <c r="F119" i="7"/>
  <c r="F108" i="7"/>
  <c r="F107" i="7"/>
  <c r="F110" i="7" s="1"/>
  <c r="F129" i="7" s="1"/>
  <c r="F130" i="7" s="1"/>
  <c r="F134" i="7" s="1"/>
  <c r="F135" i="7" s="1"/>
  <c r="F16" i="1" s="1"/>
  <c r="F105" i="6"/>
  <c r="F115" i="6" l="1"/>
  <c r="F117" i="6" s="1"/>
  <c r="F107" i="6" l="1"/>
  <c r="F119" i="6"/>
  <c r="F109" i="6"/>
  <c r="F108" i="6"/>
  <c r="F110" i="6" l="1"/>
  <c r="F129" i="6" s="1"/>
  <c r="F130" i="6" s="1"/>
  <c r="F134" i="6" s="1"/>
  <c r="F135" i="6" s="1"/>
  <c r="G17" i="2"/>
  <c r="G18" i="2"/>
  <c r="G16" i="2"/>
  <c r="E108" i="5" l="1"/>
  <c r="C125" i="5"/>
  <c r="C123" i="5"/>
  <c r="C122" i="5"/>
  <c r="C121" i="5"/>
  <c r="C120" i="5"/>
  <c r="C119" i="5"/>
  <c r="E106" i="5"/>
  <c r="F96" i="5"/>
  <c r="F123" i="5" s="1"/>
  <c r="E83" i="5"/>
  <c r="E77" i="5"/>
  <c r="E67" i="5"/>
  <c r="E64" i="5"/>
  <c r="E63" i="5"/>
  <c r="F50" i="5"/>
  <c r="F49" i="5"/>
  <c r="F48" i="5"/>
  <c r="F47" i="5"/>
  <c r="E44" i="5"/>
  <c r="E66" i="5" s="1"/>
  <c r="E33" i="5"/>
  <c r="E32" i="5" s="1"/>
  <c r="F21" i="5"/>
  <c r="F20" i="5"/>
  <c r="F26" i="5" l="1"/>
  <c r="F64" i="5" s="1"/>
  <c r="F51" i="5"/>
  <c r="F57" i="5" s="1"/>
  <c r="E82" i="5"/>
  <c r="E68" i="5"/>
  <c r="F76" i="5" l="1"/>
  <c r="F65" i="5"/>
  <c r="F63" i="5"/>
  <c r="F82" i="5"/>
  <c r="F42" i="5"/>
  <c r="F38" i="5"/>
  <c r="F31" i="5"/>
  <c r="F43" i="5"/>
  <c r="F66" i="5"/>
  <c r="F41" i="5"/>
  <c r="F67" i="5"/>
  <c r="F62" i="5"/>
  <c r="F39" i="5"/>
  <c r="F72" i="5"/>
  <c r="F73" i="5"/>
  <c r="F119" i="5"/>
  <c r="F74" i="5"/>
  <c r="F40" i="5"/>
  <c r="F75" i="5"/>
  <c r="F81" i="5"/>
  <c r="F37" i="5"/>
  <c r="F36" i="5"/>
  <c r="F30" i="5"/>
  <c r="F32" i="5" s="1"/>
  <c r="F44" i="5" l="1"/>
  <c r="F56" i="5" s="1"/>
  <c r="F77" i="5"/>
  <c r="F78" i="5" s="1"/>
  <c r="F87" i="5" s="1"/>
  <c r="F83" i="5"/>
  <c r="F88" i="5" s="1"/>
  <c r="F68" i="5"/>
  <c r="F121" i="5" s="1"/>
  <c r="F33" i="5"/>
  <c r="F55" i="5" s="1"/>
  <c r="F58" i="5" l="1"/>
  <c r="F120" i="5" s="1"/>
  <c r="F89" i="5"/>
  <c r="F122" i="5" s="1"/>
  <c r="F124" i="5" l="1"/>
  <c r="F100" i="5" s="1"/>
  <c r="F101" i="5" l="1"/>
  <c r="F111" i="5" s="1"/>
  <c r="F113" i="5" s="1"/>
  <c r="F115" i="5" s="1"/>
  <c r="F105" i="5" l="1"/>
  <c r="F104" i="5"/>
  <c r="F103" i="5"/>
  <c r="F106" i="5" l="1"/>
  <c r="F125" i="5" s="1"/>
  <c r="F126" i="5" s="1"/>
  <c r="F130" i="5" l="1"/>
  <c r="F17" i="1"/>
  <c r="F131" i="5"/>
  <c r="I18" i="1"/>
  <c r="C19" i="3"/>
  <c r="C22" i="3" s="1"/>
  <c r="M22" i="3" l="1"/>
  <c r="K22" i="3"/>
  <c r="G22" i="3"/>
  <c r="I22" i="3"/>
  <c r="E22" i="3"/>
  <c r="F18" i="1" l="1"/>
  <c r="H17" i="1" l="1"/>
  <c r="I17" i="1" s="1"/>
  <c r="K29" i="2" l="1"/>
  <c r="K31" i="2" l="1"/>
  <c r="K45" i="2" l="1"/>
  <c r="M45" i="2" s="1"/>
  <c r="H16" i="1" s="1"/>
  <c r="G18" i="1"/>
  <c r="J18" i="1" s="1"/>
  <c r="K38" i="2"/>
  <c r="M38" i="2" s="1"/>
  <c r="H15" i="1" s="1"/>
  <c r="G15" i="1"/>
  <c r="I13" i="2" l="1"/>
  <c r="H22" i="2" s="1"/>
  <c r="G17" i="1"/>
  <c r="J17" i="1" s="1"/>
  <c r="H13" i="1" l="1"/>
  <c r="I13" i="1" s="1"/>
  <c r="H17" i="2"/>
  <c r="I17" i="2" s="1"/>
  <c r="H18" i="2"/>
  <c r="I18" i="2" s="1"/>
  <c r="H16" i="2"/>
  <c r="I16" i="2" s="1"/>
  <c r="H19" i="4"/>
  <c r="M19" i="3"/>
  <c r="I31" i="2"/>
  <c r="D10" i="2"/>
  <c r="B10" i="2"/>
  <c r="A8" i="2"/>
  <c r="G16" i="1"/>
  <c r="G14" i="1"/>
  <c r="I19" i="2" l="1"/>
  <c r="F22" i="2" s="1"/>
  <c r="J22" i="2" s="1"/>
  <c r="F13" i="1" s="1"/>
  <c r="G13" i="1" s="1"/>
  <c r="E19" i="3"/>
  <c r="G19" i="3"/>
  <c r="I19" i="3"/>
  <c r="K19" i="3"/>
  <c r="L31" i="2" l="1"/>
  <c r="J13" i="1"/>
  <c r="H14" i="1" l="1"/>
  <c r="I14" i="1" s="1"/>
  <c r="J14" i="1" s="1"/>
  <c r="I15" i="1"/>
  <c r="J15" i="1" s="1"/>
  <c r="I16" i="1"/>
  <c r="J16" i="1" s="1"/>
  <c r="J19" i="1" l="1"/>
  <c r="D19" i="3" l="1"/>
  <c r="N19" i="3" s="1"/>
  <c r="J19" i="3" l="1"/>
  <c r="D22" i="3"/>
  <c r="J22" i="3" s="1"/>
  <c r="H19" i="3"/>
  <c r="F19" i="3"/>
  <c r="L19" i="3"/>
  <c r="L22" i="3" l="1"/>
  <c r="N22" i="3"/>
  <c r="F22" i="3"/>
  <c r="H22" i="3"/>
  <c r="N23" i="3" l="1"/>
</calcChain>
</file>

<file path=xl/sharedStrings.xml><?xml version="1.0" encoding="utf-8"?>
<sst xmlns="http://schemas.openxmlformats.org/spreadsheetml/2006/main" count="767" uniqueCount="241">
  <si>
    <t>ESTADO DO RIO DE JANEIRO</t>
  </si>
  <si>
    <t>PREFEITURA MUNICIPAL DE APERIBÉ</t>
  </si>
  <si>
    <t>SETOR DE ENGENHARIA/ FUNDO MUNICIPAL DE MEIO AMBIENTE</t>
  </si>
  <si>
    <t>EMOP</t>
  </si>
  <si>
    <t xml:space="preserve">CRONOGRAMA FÍSICO  </t>
  </si>
  <si>
    <t>ITEM</t>
  </si>
  <si>
    <t>DESCRIÇÃO DO ITEM</t>
  </si>
  <si>
    <t>PLANILHA ORÇAMENTÁRIA EMPRESA PARA CONSULTORIA  PARA ETE</t>
  </si>
  <si>
    <t>1º MÊS</t>
  </si>
  <si>
    <t>CÓDIGO</t>
  </si>
  <si>
    <t>2º MÊS</t>
  </si>
  <si>
    <t>DESCRIÇÃO</t>
  </si>
  <si>
    <t>3º MÊS</t>
  </si>
  <si>
    <t>UN</t>
  </si>
  <si>
    <t>PREÇO UNITÁRIO SEM BDI</t>
  </si>
  <si>
    <t>4º MÊS</t>
  </si>
  <si>
    <t>5º MÊS</t>
  </si>
  <si>
    <t>6º MÊS</t>
  </si>
  <si>
    <t>PREÇO UNITÁRIO C/ BDI</t>
  </si>
  <si>
    <t>QTD MENSAL</t>
  </si>
  <si>
    <t>%</t>
  </si>
  <si>
    <t>VALOR</t>
  </si>
  <si>
    <t>QUANT</t>
  </si>
  <si>
    <t xml:space="preserve"> VALOR TOTAL</t>
  </si>
  <si>
    <t>1.1</t>
  </si>
  <si>
    <t>19.004.0037-2</t>
  </si>
  <si>
    <t xml:space="preserve">H </t>
  </si>
  <si>
    <t>x</t>
  </si>
  <si>
    <t>1.2</t>
  </si>
  <si>
    <t>Égon Zanon da Silva</t>
  </si>
  <si>
    <t>Engenheiro Civil</t>
  </si>
  <si>
    <t>Mat.: 4290</t>
  </si>
  <si>
    <t>19.004.0040-E</t>
  </si>
  <si>
    <t xml:space="preserve">MAO-DE-OBRA DE ARQUITETO OU ENGENHEIRO SENIOR,PARA SERVICOS DE CONSULTORIA DE ENGENHARIA E ARQUITETURA,INCLUSIVE ENCARGOS SOCIAIS
</t>
  </si>
  <si>
    <t>1.5</t>
  </si>
  <si>
    <t>MAO-DE-OBRA DE ARQUITETO OU ENGENHEIRO SENIOR,PARA SERVICOS DE CONSULTORIA DE ENGENHARIA E ARQUITETURA,INCLUSIVE ENCARGOS SOCIAIS</t>
  </si>
  <si>
    <t>DIAS</t>
  </si>
  <si>
    <t>HORAS</t>
  </si>
  <si>
    <t>SEMANAS</t>
  </si>
  <si>
    <t>TOTAL</t>
  </si>
  <si>
    <t>01 ENGENHEIRO COORDENADOR</t>
  </si>
  <si>
    <t xml:space="preserve">COMPOSIÇÃO   DO   B.D.I   </t>
  </si>
  <si>
    <t>=</t>
  </si>
  <si>
    <t>Administração Central</t>
  </si>
  <si>
    <t>AC</t>
  </si>
  <si>
    <t>H/MÊS</t>
  </si>
  <si>
    <t>Seguros/Riscos/Garantias</t>
  </si>
  <si>
    <t>01 TÉCNICO  MECANICO</t>
  </si>
  <si>
    <t>SRG</t>
  </si>
  <si>
    <t>01 TÉCNICO  ELETRECISTA</t>
  </si>
  <si>
    <t>Lucro</t>
  </si>
  <si>
    <t>L</t>
  </si>
  <si>
    <t>Despesas Financeiras</t>
  </si>
  <si>
    <t>DF</t>
  </si>
  <si>
    <t>Tributos - ISS</t>
  </si>
  <si>
    <t>T</t>
  </si>
  <si>
    <t>CPRB</t>
  </si>
  <si>
    <t>Tributos - PIS/COFINS</t>
  </si>
  <si>
    <t>Fórmula para o cálculo do BDI:</t>
  </si>
  <si>
    <t>{[(1+AC+SRG) x (1+L) x (1+DF)] / (1-T)} -1</t>
  </si>
  <si>
    <t>Resultado do cálculo do BDI:</t>
  </si>
  <si>
    <t>Composição do BDI - Benefícios e Despesas Indiretas</t>
  </si>
  <si>
    <t>23,69%</t>
  </si>
  <si>
    <t>MAO-DE-OBRA DE ELETRICISTA,INCLUSIVE ENCARGOS SOCIAIS</t>
  </si>
  <si>
    <t>19.004.0110-2</t>
  </si>
  <si>
    <t>CAMIONETA TIPO PICK-UP,COM CABINE SIMPLES E CACAMBA,TIPO LEVE,MOTOR BICOMBUSTIVEL(GASOLINA E ALCOOL) DE 1,6 LITROS,EXCLUSIVE MOTORISTA</t>
  </si>
  <si>
    <t>1.3</t>
  </si>
  <si>
    <t>1.4</t>
  </si>
  <si>
    <t>55.100.0002-6</t>
  </si>
  <si>
    <t>COMPOSICAO BASICA - ENSAIO DE LABORATORIO</t>
  </si>
  <si>
    <t>SERVIÇO DE MONITORAMENTOOPERARIOS  NA ESTAÇÃO</t>
  </si>
  <si>
    <t>mensal</t>
  </si>
  <si>
    <t>/</t>
  </si>
  <si>
    <t>05.105.0151-0</t>
  </si>
  <si>
    <t>01.050.0716-0</t>
  </si>
  <si>
    <t>05.105.0112-0</t>
  </si>
  <si>
    <t>1.6</t>
  </si>
  <si>
    <t>medias das cotações</t>
  </si>
  <si>
    <t>BDI  :</t>
  </si>
  <si>
    <t>Aperibé, 28 de maio de 2021.</t>
  </si>
  <si>
    <t>7º MÊS</t>
  </si>
  <si>
    <t>8º MÊS</t>
  </si>
  <si>
    <t>9º MÊS</t>
  </si>
  <si>
    <t>10º MÊS</t>
  </si>
  <si>
    <t>12º MÊS</t>
  </si>
  <si>
    <t>11º MÊS</t>
  </si>
  <si>
    <t>OPERAÇÃO ETE</t>
  </si>
  <si>
    <t>ANUALCOM BDI</t>
  </si>
  <si>
    <t>Somente deverão ser preenchidas as células em amarelo. O restante da planilha se encontra bloqueada para que não haja alteração das fórmulas, em respeito ao princípio da isonomia entre os participantes, respeitadas as peculiaridades e arbítrio de cada empresa.</t>
  </si>
  <si>
    <t>PLANILHA DE CUSTO E FORMAÇÃO DE PREÇOS</t>
  </si>
  <si>
    <t>Discriminação dos Serviços (dados referentes à contratação)</t>
  </si>
  <si>
    <t>Tipo de Serviço:</t>
  </si>
  <si>
    <t>Unidade de Medida</t>
  </si>
  <si>
    <t>Data da Proposta:</t>
  </si>
  <si>
    <t>Dados Complementares para Composição dos Custos com Mão de Obra</t>
  </si>
  <si>
    <t>Tipo de Jornada de Trabalho:</t>
  </si>
  <si>
    <t>Jornada Mensal de Trabalho:</t>
  </si>
  <si>
    <t>Turno:</t>
  </si>
  <si>
    <r>
      <t xml:space="preserve">Sindicato Patronal </t>
    </r>
    <r>
      <rPr>
        <sz val="8"/>
        <color indexed="10"/>
        <rFont val="Arial"/>
        <family val="2"/>
      </rPr>
      <t>(digite apenas a sigla)</t>
    </r>
    <r>
      <rPr>
        <sz val="8"/>
        <color indexed="8"/>
        <rFont val="Arial"/>
        <family val="2"/>
      </rPr>
      <t>:</t>
    </r>
  </si>
  <si>
    <t>Convenção Coletiva de Trabalho (CCT)</t>
  </si>
  <si>
    <t>SIMA-RJ</t>
  </si>
  <si>
    <r>
      <rPr>
        <sz val="8"/>
        <rFont val="Arial"/>
        <family val="2"/>
      </rPr>
      <t xml:space="preserve"> C.B.O  Nº</t>
    </r>
    <r>
      <rPr>
        <sz val="8"/>
        <color indexed="10"/>
        <rFont val="Arial"/>
        <family val="2"/>
      </rPr>
      <t xml:space="preserve"> (M.T.E)</t>
    </r>
    <r>
      <rPr>
        <sz val="8"/>
        <color indexed="8"/>
        <rFont val="Arial"/>
        <family val="2"/>
      </rPr>
      <t>:</t>
    </r>
  </si>
  <si>
    <t>Classificação Brasileira de Ocupações (CBO)</t>
  </si>
  <si>
    <r>
      <t>Vigência da CCT, ACT ou Dissídio Coletivo</t>
    </r>
    <r>
      <rPr>
        <sz val="8"/>
        <rFont val="Arial"/>
        <family val="2"/>
      </rPr>
      <t>:</t>
    </r>
  </si>
  <si>
    <t>Sentença Normativa em Dissídio Coletivo</t>
  </si>
  <si>
    <t>Salário Mínimo Vigente:</t>
  </si>
  <si>
    <t>Piso Salarial Definido no Edital da Licitação:</t>
  </si>
  <si>
    <t>MÓDULO 1 - COMPOSIÇÃO DA REMUNERAÇÃO</t>
  </si>
  <si>
    <t>COMPOSIÇÃO DA REMUNERAÇÃO</t>
  </si>
  <si>
    <t>VALOR (R$)</t>
  </si>
  <si>
    <t>A</t>
  </si>
  <si>
    <t>Salário Base</t>
  </si>
  <si>
    <t>B</t>
  </si>
  <si>
    <t xml:space="preserve">Adicional Periculosidade </t>
  </si>
  <si>
    <t>C</t>
  </si>
  <si>
    <t>Adicional Insalubridade</t>
  </si>
  <si>
    <t>D</t>
  </si>
  <si>
    <t>Adicional Noturno</t>
  </si>
  <si>
    <t>E</t>
  </si>
  <si>
    <t>Adicional de Hora Noturna Reduzida</t>
  </si>
  <si>
    <t>F</t>
  </si>
  <si>
    <t>Adicional de Hora Extra no Feriado Trabalhado</t>
  </si>
  <si>
    <t>G</t>
  </si>
  <si>
    <t>Gratificação mensal CCT</t>
  </si>
  <si>
    <t>TOTAL DO MÓDULO 1</t>
  </si>
  <si>
    <t>MÓDULO 2 – ENCARGOS E BENEFÍCIOS ANUAIS, MENSAIS E DIÁRIOS</t>
  </si>
  <si>
    <t>Submódulo 2.1 - 13º Salário, Férias e Adicional de Férias</t>
  </si>
  <si>
    <r>
      <t>13 (Décimo-terceiro) salário</t>
    </r>
    <r>
      <rPr>
        <sz val="10"/>
        <color indexed="10"/>
        <rFont val="Arial"/>
        <family val="2"/>
      </rPr>
      <t xml:space="preserve"> </t>
    </r>
  </si>
  <si>
    <t>Férias e Adicional de Férias</t>
  </si>
  <si>
    <t>Incidência dos encargos do submódulo 2.2 sobre Submódulo 2.1 - 13º Salário, Férias e Adicional de Férias</t>
  </si>
  <si>
    <t>TOTAL SUBMÓDULO 2.1</t>
  </si>
  <si>
    <t>Submódulo 2.2 - GPS, FGTS e Outras Contribuições</t>
  </si>
  <si>
    <t xml:space="preserve">INSS </t>
  </si>
  <si>
    <t xml:space="preserve">Salário Educação </t>
  </si>
  <si>
    <t>SAT (Seguro Acidente de Trabalho)</t>
  </si>
  <si>
    <t>SESC ou SESI</t>
  </si>
  <si>
    <t xml:space="preserve">SENAI - SENAC </t>
  </si>
  <si>
    <t xml:space="preserve">SEBRAE </t>
  </si>
  <si>
    <t xml:space="preserve">INCRA </t>
  </si>
  <si>
    <t>H</t>
  </si>
  <si>
    <t xml:space="preserve">FGTS </t>
  </si>
  <si>
    <t>TOTAL SUBMÓDULO 2.2</t>
  </si>
  <si>
    <t>Submódulo 2.3 - Benefícios Mensais e Diários</t>
  </si>
  <si>
    <t>Valor Unitário</t>
  </si>
  <si>
    <t xml:space="preserve">Transporte </t>
  </si>
  <si>
    <t xml:space="preserve">Auxílio-Refeição/Alimentação </t>
  </si>
  <si>
    <t xml:space="preserve">Assistência Médica e Familiar </t>
  </si>
  <si>
    <t>Outros - Seguro de Vida, Invalidez e Funeral</t>
  </si>
  <si>
    <t>TOTAL SUBMÓDULO 2.3</t>
  </si>
  <si>
    <t>QUADRO-RESUMO DO MÓDULO 2 - ENCARGOS, BENEFÍCIOS ANUAIS, MENSAIS E DIÁRIOS</t>
  </si>
  <si>
    <t>Módulo 2 - Encargos, Benefícios Anuais, Mensais e Diários</t>
  </si>
  <si>
    <t>2.1</t>
  </si>
  <si>
    <t>13º Salário, Férias e Adicional de Férias</t>
  </si>
  <si>
    <t>2.2</t>
  </si>
  <si>
    <t>GPS, FGTS e Outras Contribuições</t>
  </si>
  <si>
    <t>2.3</t>
  </si>
  <si>
    <t>Benefícios Mensais e Diários</t>
  </si>
  <si>
    <t>TOTAL DO MÓDULO 2</t>
  </si>
  <si>
    <t>MÓDULO 3 – PROVISÃO PARA RESCISÃO</t>
  </si>
  <si>
    <t>PROVISÃO PARA RESCISÃO</t>
  </si>
  <si>
    <t>Aviso Prévio Indenizado</t>
  </si>
  <si>
    <t>Incidência do FGTS sobre Aviso Prévio Indenizado</t>
  </si>
  <si>
    <t>Multa do FGTS e Contribuição Social sobre o Aviso Prévio Indenizado</t>
  </si>
  <si>
    <t xml:space="preserve">Aviso Prévio Trabalhado </t>
  </si>
  <si>
    <t>Incidência dos encargos do submódulo 2.2 sobre Aviso Prévio Trabalhado</t>
  </si>
  <si>
    <t xml:space="preserve">Multa do FGTS e Contribuição Social sobre o Aviso Prévio Trabalhado. </t>
  </si>
  <si>
    <t>TOTAL DO MÓDULO 3</t>
  </si>
  <si>
    <t>MÓDULO 4 – CUSTO DE REPOSIÇÃO DO PROFISSIONAL AUSENTE</t>
  </si>
  <si>
    <t>Submódulo 4.1 - Ausências Legais</t>
  </si>
  <si>
    <r>
      <t>Férias</t>
    </r>
    <r>
      <rPr>
        <sz val="10"/>
        <rFont val="Arial"/>
        <family val="2"/>
      </rPr>
      <t xml:space="preserve"> </t>
    </r>
  </si>
  <si>
    <t>Ausências Legais</t>
  </si>
  <si>
    <t>Licença Paternidade</t>
  </si>
  <si>
    <r>
      <t>Ausência por Acidente de Trabalho</t>
    </r>
    <r>
      <rPr>
        <sz val="10"/>
        <color indexed="10"/>
        <rFont val="Arial"/>
        <family val="2"/>
      </rPr>
      <t xml:space="preserve"> </t>
    </r>
  </si>
  <si>
    <t>Afastamento Maternidade</t>
  </si>
  <si>
    <t>Incidência dos encargos do submódulo 2.2 sobre Submódulo 4.1 - Ausências Legais</t>
  </si>
  <si>
    <t>TOTAL SUBMÓDULO 4.1</t>
  </si>
  <si>
    <t>Submódulo 4.2 - Intrajornada</t>
  </si>
  <si>
    <t>Intervalo para Repouso ou Alimentação</t>
  </si>
  <si>
    <t>Incidência dos encargos do submódulo 2.2 sobre Submódulo 4.2 - Intrajornada</t>
  </si>
  <si>
    <t>TOTAL SUBMÓDULO 4.2</t>
  </si>
  <si>
    <t>QUADRO-RESUMO DO MÓDULO 4 - CUSTO DE REPOSIÇÃO DO PROFISSIONAL AUSENTE</t>
  </si>
  <si>
    <t>Módulo 4 - Custo de Reposição do Profissional Ausente</t>
  </si>
  <si>
    <t>4.1</t>
  </si>
  <si>
    <t>4.2</t>
  </si>
  <si>
    <t>Intrajornada</t>
  </si>
  <si>
    <t>TOTAL DO MÓDULO 4</t>
  </si>
  <si>
    <t>MÓDULO 5 – INSUMOS DIVERSOS</t>
  </si>
  <si>
    <t>INSUMOS DIVERSOS</t>
  </si>
  <si>
    <t>Uniformes / EPI's / EPC's</t>
  </si>
  <si>
    <t>-</t>
  </si>
  <si>
    <t>Materiais/Equipamentos</t>
  </si>
  <si>
    <t xml:space="preserve">Outros </t>
  </si>
  <si>
    <t>TOTAL DO MÓDULO 5</t>
  </si>
  <si>
    <t>MÓDULO 6 – CUSTOS INDIRETOS, TRIBUTOS E LUCRO</t>
  </si>
  <si>
    <t>CUSTOS INDIRETOS, TRIBUTOS E LUCRO</t>
  </si>
  <si>
    <t>Custos Indiretos</t>
  </si>
  <si>
    <t>TRIBUTOS</t>
  </si>
  <si>
    <t>C.1</t>
  </si>
  <si>
    <t>PIS</t>
  </si>
  <si>
    <t>C.2</t>
  </si>
  <si>
    <t>COFINS</t>
  </si>
  <si>
    <t>C.3</t>
  </si>
  <si>
    <t>ISS</t>
  </si>
  <si>
    <t>TOTAL DO MÓDULO 6</t>
  </si>
  <si>
    <t>a)</t>
  </si>
  <si>
    <t>Tributos % = To = .............................................................</t>
  </si>
  <si>
    <t>b)</t>
  </si>
  <si>
    <t>(Total dos Módulos 1, 2, 3, 4 e 5+ Custos indiretos + lucro)= Po = ...................................</t>
  </si>
  <si>
    <t>c)</t>
  </si>
  <si>
    <t>Po / (1 - To) = P1 = ..............................................................................</t>
  </si>
  <si>
    <t>Valor dos Tributos = P1 - Po</t>
  </si>
  <si>
    <t>QUADRO RESUMO DO CUSTO POR EMPREGADO</t>
  </si>
  <si>
    <t>Mão-de-Obra vinculada à execução contratual (valor por empregado)</t>
  </si>
  <si>
    <t>Subtotal (A + B + C + D + E)</t>
  </si>
  <si>
    <t>PREÇO TOTAL POR EMPREGADO</t>
  </si>
  <si>
    <t>QUANTIDADE DE PROFISSIONAIS</t>
  </si>
  <si>
    <t xml:space="preserve">CUSTO TOTAL MENSAL </t>
  </si>
  <si>
    <t>VALOR HH</t>
  </si>
  <si>
    <t>19.004.0110-3</t>
  </si>
  <si>
    <t>19.004.0110-4</t>
  </si>
  <si>
    <t>PORCENTAGEM</t>
  </si>
  <si>
    <t>VALOR  FINAL</t>
  </si>
  <si>
    <t>VALOR MEDIO</t>
  </si>
  <si>
    <t>Técnico Mecânico</t>
  </si>
  <si>
    <t>44 HORAS</t>
  </si>
  <si>
    <t>9144-05</t>
  </si>
  <si>
    <t>Técnico Eletricista</t>
  </si>
  <si>
    <t>7156-10</t>
  </si>
  <si>
    <t>MEMÓRIA DE CÁLCULO</t>
  </si>
  <si>
    <t>ASSISTENTE OPERACIONAL</t>
  </si>
  <si>
    <t>MÊS</t>
  </si>
  <si>
    <t>COMP.1</t>
  </si>
  <si>
    <t>QUANT. MENSAL</t>
  </si>
  <si>
    <t>MAO-DE-OBRA DE MECANICO,INCLUSIVE ENCARGOS SOCIAIS</t>
  </si>
  <si>
    <t>MAO-DE-OBRA DE MECANICO DE MAQUINAS,INCLUSIVE ENCARGOS SOCIAIS</t>
  </si>
  <si>
    <t>19.004.0110-6</t>
  </si>
  <si>
    <t>COMP.3</t>
  </si>
  <si>
    <t>COMP.2</t>
  </si>
  <si>
    <t xml:space="preserve">5142-10
</t>
  </si>
  <si>
    <t>maio/21</t>
  </si>
  <si>
    <t>Aperibé, 10 de junho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</si>
</sst>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64" formatCode="_-&quot;R$&quot;\ * #,##0.00_-;\-&quot;R$&quot;\ * #,##0.00_-;_-&quot;R$&quot;\ * &quot;-&quot;??_-;_-@_-"/>
    <numFmt numFmtId="165" formatCode="_-* #,##0.00_-;\-* #,##0.00_-;_-* &quot;-&quot;??_-;_-@_-"/>
    <numFmt numFmtId="166" formatCode="##.##000"/>
    <numFmt numFmtId="167" formatCode="_-* #,##0.00_-;\-* #,##0.00_-;_-* &quot;-&quot;??_-;_-@"/>
    <numFmt numFmtId="168" formatCode="##.##000##"/>
    <numFmt numFmtId="169" formatCode="&quot;R$&quot;\ #,##0.00"/>
    <numFmt numFmtId="170" formatCode="#,##0.00_ ;[Red]\-#,##0.00\ "/>
    <numFmt numFmtId="171" formatCode="_(&quot;R$ &quot;* #,##0.00_);_(&quot;R$ &quot;* \(#,##0.00\);_(&quot;R$ &quot;* &quot;-&quot;??_);_(@_)"/>
    <numFmt numFmtId="172" formatCode="0.0000"/>
    <numFmt numFmtId="173" formatCode="&quot;R$ &quot;#,##0.00"/>
    <numFmt numFmtId="174" formatCode="0.0"/>
    <numFmt numFmtId="175" formatCode="#,##0\ &quot;M²&quot;"/>
    <numFmt numFmtId="176" formatCode="0\ &quot;horas&quot;"/>
    <numFmt numFmtId="177" formatCode="dd/mm/yyyy;@"/>
    <numFmt numFmtId="178" formatCode="_-&quot;R$&quot;* #,##0.00_-;\-&quot;R$&quot;* #,##0.00_-;_-&quot;R$&quot;* &quot;-&quot;??_-;_-@_-"/>
    <numFmt numFmtId="179" formatCode="_-* #,##0_-;\-* #,##0_-;_-* &quot;-&quot;??_-;_-@_-"/>
    <numFmt numFmtId="180" formatCode="0.000"/>
  </numFmts>
  <fonts count="55">
    <font>
      <sz val="10"/>
      <color rgb="FF000000"/>
      <name val="Arial"/>
    </font>
    <font>
      <sz val="11"/>
      <color theme="1"/>
      <name val="Calibri"/>
      <family val="2"/>
      <scheme val="minor"/>
    </font>
    <font>
      <sz val="11"/>
      <color theme="1"/>
      <name val="Calibri"/>
      <family val="2"/>
      <scheme val="minor"/>
    </font>
    <font>
      <b/>
      <sz val="18"/>
      <color theme="1"/>
      <name val="Calibri"/>
      <family val="2"/>
    </font>
    <font>
      <b/>
      <sz val="14"/>
      <color theme="1"/>
      <name val="Arial"/>
      <family val="2"/>
    </font>
    <font>
      <b/>
      <sz val="12"/>
      <color theme="1"/>
      <name val="Calibri"/>
      <family val="2"/>
    </font>
    <font>
      <b/>
      <u/>
      <sz val="8"/>
      <color theme="1"/>
      <name val="Arial"/>
      <family val="2"/>
    </font>
    <font>
      <b/>
      <sz val="8"/>
      <color theme="1"/>
      <name val="Arial"/>
      <family val="2"/>
    </font>
    <font>
      <sz val="10"/>
      <color theme="1"/>
      <name val="Arial"/>
      <family val="2"/>
    </font>
    <font>
      <sz val="8"/>
      <color theme="1"/>
      <name val="Arial"/>
      <family val="2"/>
    </font>
    <font>
      <b/>
      <u/>
      <sz val="8"/>
      <color theme="1"/>
      <name val="Arial"/>
      <family val="2"/>
    </font>
    <font>
      <sz val="14"/>
      <color theme="1"/>
      <name val="Arial"/>
      <family val="2"/>
    </font>
    <font>
      <b/>
      <u/>
      <sz val="8"/>
      <color theme="1"/>
      <name val="Arial"/>
      <family val="2"/>
    </font>
    <font>
      <b/>
      <sz val="11"/>
      <color theme="1"/>
      <name val="Calibri"/>
      <family val="2"/>
    </font>
    <font>
      <b/>
      <sz val="10"/>
      <color theme="1"/>
      <name val="Arial"/>
      <family val="2"/>
    </font>
    <font>
      <b/>
      <u/>
      <sz val="12"/>
      <color theme="1"/>
      <name val="Arial"/>
      <family val="2"/>
    </font>
    <font>
      <b/>
      <sz val="10"/>
      <color theme="1"/>
      <name val="Calibri"/>
      <family val="2"/>
    </font>
    <font>
      <b/>
      <u/>
      <sz val="12"/>
      <color theme="1"/>
      <name val="Arial"/>
      <family val="2"/>
    </font>
    <font>
      <sz val="10"/>
      <name val="Arial"/>
      <family val="2"/>
    </font>
    <font>
      <b/>
      <sz val="12"/>
      <color theme="1"/>
      <name val="Arial"/>
      <family val="2"/>
    </font>
    <font>
      <sz val="10"/>
      <color theme="1"/>
      <name val="Calibri"/>
      <family val="2"/>
    </font>
    <font>
      <sz val="11"/>
      <color theme="1"/>
      <name val="Arial"/>
      <family val="2"/>
    </font>
    <font>
      <b/>
      <sz val="11"/>
      <color theme="1"/>
      <name val="Arial"/>
      <family val="2"/>
    </font>
    <font>
      <b/>
      <i/>
      <sz val="9"/>
      <color theme="1"/>
      <name val="Arial"/>
      <family val="2"/>
    </font>
    <font>
      <sz val="12"/>
      <color rgb="FF000000"/>
      <name val="Arial"/>
      <family val="2"/>
    </font>
    <font>
      <b/>
      <sz val="18"/>
      <color theme="1"/>
      <name val="Arial"/>
      <family val="2"/>
    </font>
    <font>
      <b/>
      <sz val="16"/>
      <color theme="1"/>
      <name val="Arial"/>
      <family val="2"/>
    </font>
    <font>
      <b/>
      <sz val="12"/>
      <color rgb="FF99CC00"/>
      <name val="Arial"/>
      <family val="2"/>
    </font>
    <font>
      <b/>
      <i/>
      <sz val="10"/>
      <color theme="1"/>
      <name val="Arial"/>
      <family val="2"/>
    </font>
    <font>
      <sz val="11"/>
      <color theme="1"/>
      <name val="Calibri"/>
      <family val="2"/>
    </font>
    <font>
      <b/>
      <sz val="8"/>
      <color rgb="FF008000"/>
      <name val="Arial"/>
      <family val="2"/>
    </font>
    <font>
      <sz val="10"/>
      <color theme="1"/>
      <name val="Noto Sans Symbols"/>
    </font>
    <font>
      <b/>
      <sz val="7"/>
      <color theme="1"/>
      <name val="Arial"/>
      <family val="2"/>
    </font>
    <font>
      <sz val="9"/>
      <color theme="1"/>
      <name val="Calibri"/>
      <family val="2"/>
    </font>
    <font>
      <sz val="10"/>
      <color rgb="FF000000"/>
      <name val="Arial"/>
      <family val="2"/>
    </font>
    <font>
      <b/>
      <sz val="12"/>
      <color rgb="FF000000"/>
      <name val="Arial"/>
      <family val="2"/>
    </font>
    <font>
      <b/>
      <sz val="10"/>
      <color rgb="FF000000"/>
      <name val="Arial"/>
      <family val="2"/>
    </font>
    <font>
      <sz val="8"/>
      <name val="Arial"/>
      <family val="2"/>
    </font>
    <font>
      <sz val="10"/>
      <color rgb="FF000000"/>
      <name val="Arial"/>
      <family val="2"/>
    </font>
    <font>
      <sz val="8"/>
      <name val="Arial"/>
      <family val="2"/>
    </font>
    <font>
      <sz val="14"/>
      <name val="Arial"/>
      <family val="2"/>
    </font>
    <font>
      <b/>
      <sz val="14"/>
      <color rgb="FF000000"/>
      <name val="Arial"/>
      <family val="2"/>
    </font>
    <font>
      <sz val="14"/>
      <color rgb="FF000000"/>
      <name val="Arial"/>
      <family val="2"/>
    </font>
    <font>
      <b/>
      <sz val="14"/>
      <name val="Arial"/>
      <family val="2"/>
    </font>
    <font>
      <b/>
      <sz val="9"/>
      <color theme="1"/>
      <name val="Arial"/>
      <family val="2"/>
    </font>
    <font>
      <b/>
      <sz val="9"/>
      <name val="Arial"/>
      <family val="2"/>
    </font>
    <font>
      <sz val="8"/>
      <color indexed="10"/>
      <name val="Arial"/>
      <family val="2"/>
    </font>
    <font>
      <sz val="8"/>
      <color indexed="8"/>
      <name val="Arial"/>
      <family val="2"/>
    </font>
    <font>
      <b/>
      <sz val="10"/>
      <name val="Arial"/>
      <family val="2"/>
    </font>
    <font>
      <sz val="11"/>
      <color indexed="8"/>
      <name val="Calibri"/>
      <family val="2"/>
    </font>
    <font>
      <sz val="10"/>
      <color indexed="10"/>
      <name val="Arial"/>
      <family val="2"/>
    </font>
    <font>
      <sz val="10"/>
      <color rgb="FFFF0000"/>
      <name val="Arial"/>
      <family val="2"/>
    </font>
    <font>
      <b/>
      <sz val="10"/>
      <color rgb="FFFF0000"/>
      <name val="Arial"/>
      <family val="2"/>
    </font>
    <font>
      <b/>
      <sz val="11"/>
      <name val="Arial"/>
      <family val="2"/>
    </font>
    <font>
      <sz val="10"/>
      <color rgb="FF000000"/>
      <name val="Arial"/>
      <family val="2"/>
    </font>
  </fonts>
  <fills count="24">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7F7F7F"/>
      </patternFill>
    </fill>
    <fill>
      <patternFill patternType="solid">
        <fgColor theme="0"/>
        <bgColor rgb="FFBFBFBF"/>
      </patternFill>
    </fill>
    <fill>
      <patternFill patternType="solid">
        <fgColor rgb="FFFFFF00"/>
        <bgColor indexed="64"/>
      </patternFill>
    </fill>
    <fill>
      <patternFill patternType="solid">
        <fgColor theme="9"/>
        <bgColor rgb="FFBFBFBF"/>
      </patternFill>
    </fill>
    <fill>
      <patternFill patternType="solid">
        <fgColor theme="9"/>
        <bgColor rgb="FFD8D8D8"/>
      </patternFill>
    </fill>
    <fill>
      <patternFill patternType="solid">
        <fgColor theme="9"/>
        <bgColor indexed="64"/>
      </patternFill>
    </fill>
    <fill>
      <patternFill patternType="solid">
        <fgColor theme="9"/>
        <bgColor theme="0"/>
      </patternFill>
    </fill>
    <fill>
      <patternFill patternType="solid">
        <fgColor theme="9" tint="0.79998168889431442"/>
        <bgColor indexed="64"/>
      </patternFill>
    </fill>
    <fill>
      <patternFill patternType="solid">
        <fgColor theme="9" tint="0.79998168889431442"/>
        <bgColor theme="0"/>
      </patternFill>
    </fill>
    <fill>
      <patternFill patternType="solid">
        <fgColor theme="9" tint="0.79998168889431442"/>
        <bgColor rgb="FFD8D8D8"/>
      </patternFill>
    </fill>
    <fill>
      <patternFill patternType="solid">
        <fgColor theme="9"/>
        <bgColor rgb="FFA5A5A5"/>
      </patternFill>
    </fill>
    <fill>
      <patternFill patternType="solid">
        <fgColor theme="9"/>
        <bgColor rgb="FF7F7F7F"/>
      </patternFill>
    </fill>
    <fill>
      <patternFill patternType="solid">
        <fgColor theme="9" tint="0.79998168889431442"/>
        <bgColor rgb="FFBFBFBF"/>
      </patternFill>
    </fill>
    <fill>
      <patternFill patternType="solid">
        <fgColor indexed="9"/>
        <bgColor indexed="26"/>
      </patternFill>
    </fill>
    <fill>
      <patternFill patternType="solid">
        <fgColor theme="0" tint="-0.14999847407452621"/>
        <bgColor indexed="64"/>
      </patternFill>
    </fill>
    <fill>
      <patternFill patternType="solid">
        <fgColor indexed="22"/>
        <bgColor indexed="31"/>
      </patternFill>
    </fill>
    <fill>
      <patternFill patternType="solid">
        <fgColor theme="0"/>
        <bgColor indexed="31"/>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bgColor rgb="FFD8D8D8"/>
      </patternFill>
    </fill>
  </fills>
  <borders count="8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diagonal/>
    </border>
    <border>
      <left style="thin">
        <color rgb="FF000000"/>
      </left>
      <right/>
      <top style="medium">
        <color rgb="FF000000"/>
      </top>
      <bottom style="thin">
        <color rgb="FF000000"/>
      </bottom>
      <diagonal/>
    </border>
    <border>
      <left/>
      <right/>
      <top style="thin">
        <color rgb="FF000000"/>
      </top>
      <bottom/>
      <diagonal/>
    </border>
    <border>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medium">
        <color rgb="FF000000"/>
      </left>
      <right/>
      <top/>
      <bottom style="thin">
        <color rgb="FF000000"/>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rgb="FF000000"/>
      </bottom>
      <diagonal/>
    </border>
    <border>
      <left style="medium">
        <color rgb="FF000000"/>
      </left>
      <right/>
      <top/>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s>
  <cellStyleXfs count="15">
    <xf numFmtId="0" fontId="0" fillId="0" borderId="0"/>
    <xf numFmtId="164" fontId="38" fillId="0" borderId="0" applyFont="0" applyFill="0" applyBorder="0" applyAlignment="0" applyProtection="0"/>
    <xf numFmtId="0" fontId="34" fillId="0" borderId="39"/>
    <xf numFmtId="0" fontId="18" fillId="0" borderId="39"/>
    <xf numFmtId="0" fontId="2" fillId="0" borderId="39"/>
    <xf numFmtId="164" fontId="2" fillId="0" borderId="39" applyFont="0" applyFill="0" applyBorder="0" applyAlignment="0" applyProtection="0"/>
    <xf numFmtId="9" fontId="49" fillId="0" borderId="39" applyFont="0" applyFill="0" applyBorder="0" applyAlignment="0" applyProtection="0"/>
    <xf numFmtId="9" fontId="2" fillId="0" borderId="39" applyFont="0" applyFill="0" applyBorder="0" applyAlignment="0" applyProtection="0"/>
    <xf numFmtId="171" fontId="49" fillId="0" borderId="39" applyFont="0" applyFill="0" applyBorder="0" applyAlignment="0" applyProtection="0"/>
    <xf numFmtId="165" fontId="2" fillId="0" borderId="39" applyFont="0" applyFill="0" applyBorder="0" applyAlignment="0" applyProtection="0"/>
    <xf numFmtId="9" fontId="54" fillId="0" borderId="0" applyFont="0" applyFill="0" applyBorder="0" applyAlignment="0" applyProtection="0"/>
    <xf numFmtId="0" fontId="1" fillId="0" borderId="39"/>
    <xf numFmtId="164" fontId="1" fillId="0" borderId="39" applyFont="0" applyFill="0" applyBorder="0" applyAlignment="0" applyProtection="0"/>
    <xf numFmtId="9" fontId="1" fillId="0" borderId="39" applyFont="0" applyFill="0" applyBorder="0" applyAlignment="0" applyProtection="0"/>
    <xf numFmtId="165" fontId="1" fillId="0" borderId="39" applyFont="0" applyFill="0" applyBorder="0" applyAlignment="0" applyProtection="0"/>
  </cellStyleXfs>
  <cellXfs count="554">
    <xf numFmtId="0" fontId="0" fillId="0" borderId="0" xfId="0" applyFont="1" applyAlignment="1"/>
    <xf numFmtId="0" fontId="3" fillId="0" borderId="0" xfId="0" applyFont="1"/>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wrapText="1"/>
    </xf>
    <xf numFmtId="0" fontId="6" fillId="0" borderId="0" xfId="0" applyFont="1" applyAlignment="1">
      <alignment horizontal="center" vertical="center"/>
    </xf>
    <xf numFmtId="0" fontId="8" fillId="0" borderId="0" xfId="0" applyFont="1"/>
    <xf numFmtId="0" fontId="9" fillId="0" borderId="0" xfId="0" applyFont="1" applyAlignment="1">
      <alignment horizontal="center" vertical="center"/>
    </xf>
    <xf numFmtId="49" fontId="10" fillId="0" borderId="0" xfId="0" applyNumberFormat="1" applyFont="1" applyAlignment="1">
      <alignment horizontal="center" vertical="center"/>
    </xf>
    <xf numFmtId="0" fontId="11" fillId="0" borderId="0" xfId="0" applyFont="1" applyAlignment="1">
      <alignment horizontal="center" vertical="center"/>
    </xf>
    <xf numFmtId="49" fontId="7" fillId="2" borderId="1" xfId="0" applyNumberFormat="1" applyFont="1" applyFill="1" applyBorder="1" applyAlignment="1">
      <alignment horizontal="center" vertical="center"/>
    </xf>
    <xf numFmtId="0" fontId="12" fillId="0" borderId="0" xfId="0" applyFont="1" applyAlignment="1">
      <alignment horizontal="center" vertical="center" wrapText="1"/>
    </xf>
    <xf numFmtId="0" fontId="13" fillId="0" borderId="0" xfId="0" applyFont="1"/>
    <xf numFmtId="0" fontId="7" fillId="0" borderId="0" xfId="0" applyFont="1" applyAlignment="1">
      <alignment horizontal="center" vertical="center"/>
    </xf>
    <xf numFmtId="0" fontId="13" fillId="0" borderId="0" xfId="0" applyFont="1" applyAlignment="1">
      <alignment horizontal="left"/>
    </xf>
    <xf numFmtId="0" fontId="8" fillId="0" borderId="0" xfId="0" applyFont="1" applyAlignment="1">
      <alignment horizontal="center"/>
    </xf>
    <xf numFmtId="0" fontId="14" fillId="0" borderId="0" xfId="0" applyFont="1"/>
    <xf numFmtId="2" fontId="7" fillId="0" borderId="0" xfId="0" applyNumberFormat="1" applyFont="1" applyAlignment="1">
      <alignment horizontal="center" vertical="center"/>
    </xf>
    <xf numFmtId="49" fontId="4" fillId="0" borderId="0" xfId="0" applyNumberFormat="1" applyFont="1" applyAlignment="1">
      <alignment vertical="center"/>
    </xf>
    <xf numFmtId="0" fontId="14" fillId="0" borderId="0" xfId="0" applyFont="1" applyAlignment="1">
      <alignment horizontal="center"/>
    </xf>
    <xf numFmtId="2" fontId="7" fillId="2" borderId="1" xfId="0" applyNumberFormat="1" applyFont="1" applyFill="1" applyBorder="1" applyAlignment="1">
      <alignment horizontal="center" vertical="center"/>
    </xf>
    <xf numFmtId="0" fontId="15" fillId="0" borderId="0" xfId="0" applyFont="1" applyAlignment="1">
      <alignment horizontal="center" vertical="center"/>
    </xf>
    <xf numFmtId="0" fontId="0" fillId="0" borderId="0" xfId="0" applyFont="1"/>
    <xf numFmtId="0" fontId="17" fillId="0" borderId="0" xfId="0" applyFont="1" applyAlignment="1">
      <alignment vertical="center"/>
    </xf>
    <xf numFmtId="0" fontId="19" fillId="0" borderId="0" xfId="0" applyFont="1" applyAlignment="1">
      <alignment vertical="center"/>
    </xf>
    <xf numFmtId="170" fontId="21" fillId="0" borderId="0" xfId="0" applyNumberFormat="1" applyFont="1" applyAlignment="1">
      <alignment horizontal="left" vertical="center" wrapText="1"/>
    </xf>
    <xf numFmtId="0" fontId="21" fillId="0" borderId="0" xfId="0" applyFont="1" applyAlignment="1">
      <alignment horizontal="left" vertical="top"/>
    </xf>
    <xf numFmtId="0" fontId="8" fillId="0" borderId="0" xfId="0" applyFont="1" applyAlignment="1">
      <alignment horizontal="center" vertical="center"/>
    </xf>
    <xf numFmtId="0" fontId="20" fillId="0" borderId="0" xfId="0" applyFont="1"/>
    <xf numFmtId="0" fontId="16" fillId="2" borderId="1" xfId="0" applyFont="1" applyFill="1" applyBorder="1" applyAlignment="1">
      <alignment horizontal="left" wrapText="1"/>
    </xf>
    <xf numFmtId="10" fontId="16" fillId="2" borderId="1" xfId="0" applyNumberFormat="1" applyFont="1" applyFill="1" applyBorder="1" applyAlignment="1">
      <alignment horizontal="center"/>
    </xf>
    <xf numFmtId="171" fontId="16" fillId="0" borderId="0" xfId="0" applyNumberFormat="1" applyFont="1" applyAlignment="1">
      <alignment horizontal="center"/>
    </xf>
    <xf numFmtId="10" fontId="16" fillId="0" borderId="0" xfId="0" applyNumberFormat="1" applyFont="1" applyAlignment="1">
      <alignment horizontal="center"/>
    </xf>
    <xf numFmtId="9" fontId="16" fillId="0" borderId="0" xfId="0" applyNumberFormat="1" applyFont="1" applyAlignment="1">
      <alignment horizontal="center"/>
    </xf>
    <xf numFmtId="0" fontId="23" fillId="0" borderId="0" xfId="0" applyFont="1" applyAlignment="1">
      <alignment horizontal="right" vertical="center" wrapText="1"/>
    </xf>
    <xf numFmtId="0" fontId="24" fillId="0" borderId="0" xfId="0" applyFont="1" applyAlignment="1">
      <alignment horizontal="center" vertical="center"/>
    </xf>
    <xf numFmtId="0" fontId="24" fillId="0" borderId="14" xfId="0" applyFont="1" applyBorder="1" applyAlignment="1">
      <alignment vertical="center"/>
    </xf>
    <xf numFmtId="173" fontId="16" fillId="0" borderId="0" xfId="0" applyNumberFormat="1" applyFont="1" applyAlignment="1">
      <alignment horizontal="center"/>
    </xf>
    <xf numFmtId="0" fontId="21" fillId="0" borderId="0" xfId="0" applyFont="1" applyAlignment="1">
      <alignment horizontal="left" vertical="top" wrapText="1"/>
    </xf>
    <xf numFmtId="0" fontId="25" fillId="0" borderId="0" xfId="0" applyFont="1" applyAlignment="1">
      <alignment vertical="center"/>
    </xf>
    <xf numFmtId="0" fontId="26" fillId="0" borderId="0" xfId="0" applyFont="1" applyAlignment="1">
      <alignment horizontal="center" vertical="center"/>
    </xf>
    <xf numFmtId="0" fontId="19" fillId="0" borderId="0" xfId="0" applyFont="1" applyAlignment="1">
      <alignment horizontal="center" vertical="center"/>
    </xf>
    <xf numFmtId="0" fontId="27" fillId="2" borderId="1" xfId="0" applyFont="1" applyFill="1" applyBorder="1"/>
    <xf numFmtId="0" fontId="14" fillId="2" borderId="1" xfId="0" applyFont="1" applyFill="1" applyBorder="1" applyAlignment="1">
      <alignment horizontal="center"/>
    </xf>
    <xf numFmtId="0" fontId="27" fillId="2" borderId="1" xfId="0" applyFont="1" applyFill="1" applyBorder="1" applyAlignment="1">
      <alignment horizontal="center"/>
    </xf>
    <xf numFmtId="0" fontId="21" fillId="0" borderId="0" xfId="0" applyFont="1" applyAlignment="1">
      <alignment horizontal="center" vertical="top"/>
    </xf>
    <xf numFmtId="0" fontId="29" fillId="2" borderId="1" xfId="0" applyFont="1" applyFill="1" applyBorder="1" applyAlignment="1">
      <alignment horizontal="center"/>
    </xf>
    <xf numFmtId="0" fontId="8" fillId="2" borderId="1" xfId="0" applyFont="1" applyFill="1" applyBorder="1"/>
    <xf numFmtId="170" fontId="21" fillId="0" borderId="0" xfId="0" applyNumberFormat="1" applyFont="1" applyAlignment="1">
      <alignment horizontal="center" vertical="center" wrapText="1"/>
    </xf>
    <xf numFmtId="2" fontId="23" fillId="0" borderId="0" xfId="0" applyNumberFormat="1" applyFont="1" applyAlignment="1">
      <alignment horizontal="center" vertical="center"/>
    </xf>
    <xf numFmtId="10" fontId="8" fillId="0" borderId="0" xfId="0" applyNumberFormat="1" applyFont="1" applyAlignment="1">
      <alignment horizontal="center" vertical="center"/>
    </xf>
    <xf numFmtId="0" fontId="21" fillId="0" borderId="0" xfId="0" applyFont="1"/>
    <xf numFmtId="2" fontId="8" fillId="0" borderId="0" xfId="0" applyNumberFormat="1" applyFont="1"/>
    <xf numFmtId="169" fontId="8" fillId="0" borderId="0" xfId="0" applyNumberFormat="1" applyFont="1"/>
    <xf numFmtId="9" fontId="8" fillId="0" borderId="0" xfId="0" applyNumberFormat="1" applyFont="1"/>
    <xf numFmtId="10" fontId="8" fillId="0" borderId="0" xfId="0" applyNumberFormat="1" applyFont="1" applyAlignment="1">
      <alignment vertical="center"/>
    </xf>
    <xf numFmtId="0" fontId="8" fillId="0" borderId="0" xfId="0" applyFont="1" applyAlignment="1">
      <alignment vertical="center"/>
    </xf>
    <xf numFmtId="0" fontId="14" fillId="0" borderId="0" xfId="0" applyFont="1" applyAlignment="1">
      <alignment vertical="center" wrapText="1"/>
    </xf>
    <xf numFmtId="10" fontId="14" fillId="0" borderId="0" xfId="0" applyNumberFormat="1" applyFont="1" applyAlignment="1">
      <alignment horizontal="center" vertical="center" wrapText="1"/>
    </xf>
    <xf numFmtId="0" fontId="14" fillId="0" borderId="0" xfId="0" applyFont="1" applyAlignment="1">
      <alignment horizontal="left" vertical="center"/>
    </xf>
    <xf numFmtId="0" fontId="9" fillId="2" borderId="1" xfId="0" applyFont="1" applyFill="1" applyBorder="1" applyAlignment="1">
      <alignment horizontal="center" vertical="center" wrapText="1"/>
    </xf>
    <xf numFmtId="0" fontId="8" fillId="0" borderId="0" xfId="0" applyFont="1" applyAlignment="1">
      <alignment horizontal="left" vertical="center"/>
    </xf>
    <xf numFmtId="2" fontId="8" fillId="2" borderId="1" xfId="0" applyNumberFormat="1" applyFont="1" applyFill="1" applyBorder="1" applyAlignment="1">
      <alignment horizontal="center" vertical="center"/>
    </xf>
    <xf numFmtId="2" fontId="14" fillId="2" borderId="1" xfId="0" applyNumberFormat="1" applyFont="1" applyFill="1" applyBorder="1" applyAlignment="1">
      <alignment horizontal="center" vertical="center"/>
    </xf>
    <xf numFmtId="0" fontId="8" fillId="2" borderId="1" xfId="0" applyFont="1" applyFill="1" applyBorder="1" applyAlignment="1">
      <alignment vertical="center"/>
    </xf>
    <xf numFmtId="10" fontId="8" fillId="2" borderId="1" xfId="0" applyNumberFormat="1" applyFont="1" applyFill="1" applyBorder="1" applyAlignment="1">
      <alignment horizontal="center" vertical="center"/>
    </xf>
    <xf numFmtId="4" fontId="8" fillId="2" borderId="1" xfId="0" applyNumberFormat="1" applyFont="1" applyFill="1" applyBorder="1" applyAlignment="1">
      <alignment vertical="center"/>
    </xf>
    <xf numFmtId="0" fontId="30" fillId="2" borderId="1" xfId="0" applyFont="1" applyFill="1" applyBorder="1"/>
    <xf numFmtId="0" fontId="7" fillId="2" borderId="1" xfId="0" applyFont="1" applyFill="1" applyBorder="1"/>
    <xf numFmtId="0" fontId="9" fillId="2" borderId="1" xfId="0" applyFont="1" applyFill="1" applyBorder="1"/>
    <xf numFmtId="2" fontId="30" fillId="2" borderId="1" xfId="0" applyNumberFormat="1" applyFont="1" applyFill="1" applyBorder="1" applyAlignment="1">
      <alignment horizontal="center" vertical="center"/>
    </xf>
    <xf numFmtId="0" fontId="29" fillId="2" borderId="1" xfId="0" applyFont="1" applyFill="1" applyBorder="1"/>
    <xf numFmtId="49" fontId="32" fillId="2" borderId="1" xfId="0" applyNumberFormat="1" applyFont="1" applyFill="1" applyBorder="1" applyAlignment="1">
      <alignment horizontal="center" vertical="center"/>
    </xf>
    <xf numFmtId="0" fontId="14" fillId="2" borderId="1" xfId="0" applyFont="1" applyFill="1" applyBorder="1" applyAlignment="1">
      <alignment horizontal="right" vertical="center"/>
    </xf>
    <xf numFmtId="0" fontId="29" fillId="2" borderId="1" xfId="0" applyFont="1" applyFill="1" applyBorder="1" applyAlignment="1">
      <alignment horizontal="center" vertical="center"/>
    </xf>
    <xf numFmtId="49" fontId="14" fillId="2" borderId="1" xfId="0" applyNumberFormat="1" applyFont="1" applyFill="1" applyBorder="1" applyAlignment="1">
      <alignment horizontal="left" vertical="center"/>
    </xf>
    <xf numFmtId="0" fontId="14" fillId="2" borderId="1" xfId="0" applyFont="1" applyFill="1" applyBorder="1"/>
    <xf numFmtId="0" fontId="5" fillId="0" borderId="0" xfId="0" applyFont="1"/>
    <xf numFmtId="0" fontId="33" fillId="0" borderId="0" xfId="0" applyFont="1"/>
    <xf numFmtId="2" fontId="0" fillId="0" borderId="0" xfId="0" applyNumberFormat="1" applyFont="1"/>
    <xf numFmtId="0" fontId="0" fillId="0" borderId="0" xfId="0" applyFont="1" applyAlignment="1"/>
    <xf numFmtId="0" fontId="8" fillId="0" borderId="0" xfId="0" applyFont="1" applyAlignment="1">
      <alignment horizontal="center"/>
    </xf>
    <xf numFmtId="49" fontId="7" fillId="0" borderId="39" xfId="0" applyNumberFormat="1" applyFont="1" applyFill="1" applyBorder="1" applyAlignment="1">
      <alignment horizontal="center" vertical="center"/>
    </xf>
    <xf numFmtId="10" fontId="7" fillId="0" borderId="39"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169" fontId="0" fillId="0" borderId="0" xfId="0" applyNumberFormat="1" applyFont="1"/>
    <xf numFmtId="0" fontId="34" fillId="0" borderId="0" xfId="0" applyFont="1"/>
    <xf numFmtId="0" fontId="0" fillId="0" borderId="0" xfId="0" applyFont="1" applyAlignment="1"/>
    <xf numFmtId="0" fontId="0" fillId="0" borderId="0" xfId="0" applyFont="1" applyAlignment="1"/>
    <xf numFmtId="0" fontId="21" fillId="0" borderId="39" xfId="0" applyFont="1" applyBorder="1" applyAlignment="1">
      <alignment horizontal="center" vertical="top"/>
    </xf>
    <xf numFmtId="9" fontId="21" fillId="0" borderId="39" xfId="0" applyNumberFormat="1" applyFont="1" applyBorder="1" applyAlignment="1">
      <alignment horizontal="center" vertical="top"/>
    </xf>
    <xf numFmtId="0" fontId="21" fillId="3" borderId="39" xfId="0" applyFont="1" applyFill="1" applyBorder="1" applyAlignment="1">
      <alignment horizontal="left" vertical="top"/>
    </xf>
    <xf numFmtId="0" fontId="0" fillId="3" borderId="39" xfId="0" applyFont="1" applyFill="1" applyBorder="1" applyAlignment="1"/>
    <xf numFmtId="0" fontId="22" fillId="4" borderId="39" xfId="0" applyFont="1" applyFill="1" applyBorder="1" applyAlignment="1">
      <alignment horizontal="center" vertical="center"/>
    </xf>
    <xf numFmtId="172" fontId="21" fillId="4" borderId="39" xfId="0" applyNumberFormat="1" applyFont="1" applyFill="1" applyBorder="1" applyAlignment="1">
      <alignment horizontal="center" vertical="center"/>
    </xf>
    <xf numFmtId="0" fontId="24" fillId="0" borderId="0" xfId="0" applyFont="1" applyAlignment="1">
      <alignment horizontal="center" vertical="center"/>
    </xf>
    <xf numFmtId="0" fontId="0" fillId="0" borderId="0" xfId="0" applyFont="1" applyAlignment="1"/>
    <xf numFmtId="0" fontId="39" fillId="0" borderId="39" xfId="0" applyFont="1" applyBorder="1" applyAlignment="1">
      <alignment horizontal="center" vertical="center"/>
    </xf>
    <xf numFmtId="0" fontId="8" fillId="0" borderId="39" xfId="0" applyFont="1" applyBorder="1"/>
    <xf numFmtId="0" fontId="0" fillId="0" borderId="0" xfId="0" applyFont="1" applyAlignment="1"/>
    <xf numFmtId="0" fontId="22" fillId="2" borderId="39" xfId="0" applyFont="1" applyFill="1" applyBorder="1" applyAlignment="1">
      <alignment horizontal="center" vertical="center"/>
    </xf>
    <xf numFmtId="0" fontId="39" fillId="3" borderId="39" xfId="0" applyFont="1" applyFill="1" applyBorder="1" applyAlignment="1">
      <alignment horizontal="center" vertical="center"/>
    </xf>
    <xf numFmtId="0" fontId="21" fillId="3" borderId="0" xfId="0" applyFont="1" applyFill="1"/>
    <xf numFmtId="0" fontId="0" fillId="3" borderId="0" xfId="0" applyFont="1" applyFill="1" applyAlignment="1"/>
    <xf numFmtId="0" fontId="0" fillId="0" borderId="39" xfId="0" applyFont="1" applyBorder="1" applyAlignment="1"/>
    <xf numFmtId="0" fontId="22" fillId="5" borderId="39" xfId="0" applyFont="1" applyFill="1" applyBorder="1" applyAlignment="1">
      <alignment vertical="center" wrapText="1"/>
    </xf>
    <xf numFmtId="0" fontId="22" fillId="5" borderId="39" xfId="0" applyFont="1" applyFill="1" applyBorder="1" applyAlignment="1">
      <alignment vertical="center"/>
    </xf>
    <xf numFmtId="0" fontId="21" fillId="5" borderId="39" xfId="0" applyFont="1" applyFill="1" applyBorder="1" applyAlignment="1">
      <alignment vertical="center"/>
    </xf>
    <xf numFmtId="0" fontId="21" fillId="5" borderId="39" xfId="0" applyFont="1" applyFill="1" applyBorder="1" applyAlignment="1">
      <alignment horizontal="center" vertical="center"/>
    </xf>
    <xf numFmtId="170" fontId="21" fillId="0" borderId="0" xfId="0" applyNumberFormat="1" applyFont="1" applyAlignment="1">
      <alignment horizontal="center" vertical="center" wrapText="1"/>
    </xf>
    <xf numFmtId="0" fontId="0" fillId="0" borderId="0" xfId="0" applyFont="1" applyAlignment="1"/>
    <xf numFmtId="0" fontId="18" fillId="0" borderId="39" xfId="0" applyFont="1" applyBorder="1"/>
    <xf numFmtId="0" fontId="36" fillId="0" borderId="0" xfId="0" applyFont="1" applyAlignment="1">
      <alignment horizontal="center" vertical="center"/>
    </xf>
    <xf numFmtId="0" fontId="34" fillId="0" borderId="0" xfId="0" applyFont="1" applyAlignment="1"/>
    <xf numFmtId="0" fontId="22" fillId="0" borderId="39" xfId="0" applyFont="1" applyFill="1" applyBorder="1" applyAlignment="1">
      <alignment horizontal="center" vertical="center"/>
    </xf>
    <xf numFmtId="2" fontId="22" fillId="0" borderId="39" xfId="0" applyNumberFormat="1" applyFont="1" applyFill="1" applyBorder="1" applyAlignment="1">
      <alignment horizontal="center" vertical="center"/>
    </xf>
    <xf numFmtId="0" fontId="0" fillId="0" borderId="39" xfId="0" applyFont="1" applyFill="1" applyBorder="1" applyAlignment="1"/>
    <xf numFmtId="0" fontId="14" fillId="0" borderId="39" xfId="0" applyFont="1" applyFill="1" applyBorder="1" applyAlignment="1">
      <alignment wrapText="1"/>
    </xf>
    <xf numFmtId="0" fontId="14" fillId="0" borderId="39" xfId="0" applyFont="1" applyFill="1" applyBorder="1" applyAlignment="1">
      <alignment horizontal="center" wrapText="1"/>
    </xf>
    <xf numFmtId="0" fontId="21" fillId="0" borderId="39" xfId="0" applyFont="1" applyFill="1" applyBorder="1" applyAlignment="1">
      <alignment horizontal="center" vertical="top"/>
    </xf>
    <xf numFmtId="2" fontId="8" fillId="0" borderId="39" xfId="0" applyNumberFormat="1" applyFont="1" applyFill="1" applyBorder="1" applyAlignment="1">
      <alignment horizontal="center"/>
    </xf>
    <xf numFmtId="0" fontId="36" fillId="0" borderId="0" xfId="0" applyFont="1" applyAlignment="1"/>
    <xf numFmtId="0" fontId="14" fillId="0" borderId="39" xfId="0" applyFont="1" applyFill="1" applyBorder="1" applyAlignment="1"/>
    <xf numFmtId="0" fontId="0" fillId="0" borderId="0" xfId="0" applyFont="1" applyAlignment="1"/>
    <xf numFmtId="0" fontId="14" fillId="2" borderId="39" xfId="0" applyFont="1" applyFill="1" applyBorder="1" applyAlignment="1">
      <alignment horizontal="center"/>
    </xf>
    <xf numFmtId="174" fontId="22" fillId="4" borderId="39" xfId="0" applyNumberFormat="1" applyFont="1" applyFill="1" applyBorder="1" applyAlignment="1">
      <alignment horizontal="center" vertical="center"/>
    </xf>
    <xf numFmtId="0" fontId="0" fillId="0" borderId="0" xfId="0" applyFont="1" applyAlignment="1"/>
    <xf numFmtId="0" fontId="14" fillId="8" borderId="6" xfId="0" applyFont="1" applyFill="1" applyBorder="1" applyAlignment="1">
      <alignment horizontal="center" vertical="center"/>
    </xf>
    <xf numFmtId="2" fontId="14" fillId="9" borderId="4" xfId="0" applyNumberFormat="1" applyFont="1" applyFill="1" applyBorder="1" applyAlignment="1">
      <alignment horizontal="center" vertical="center"/>
    </xf>
    <xf numFmtId="169" fontId="14" fillId="9" borderId="4" xfId="0" applyNumberFormat="1" applyFont="1" applyFill="1" applyBorder="1" applyAlignment="1">
      <alignment horizontal="center" vertical="center"/>
    </xf>
    <xf numFmtId="0" fontId="8" fillId="10" borderId="44" xfId="0" applyFont="1" applyFill="1" applyBorder="1" applyAlignment="1">
      <alignment horizontal="center" vertical="center"/>
    </xf>
    <xf numFmtId="170" fontId="8" fillId="11" borderId="40" xfId="0" applyNumberFormat="1" applyFont="1" applyFill="1" applyBorder="1" applyAlignment="1">
      <alignment horizontal="center" vertical="center" wrapText="1"/>
    </xf>
    <xf numFmtId="169" fontId="8" fillId="11" borderId="40" xfId="0" applyNumberFormat="1" applyFont="1" applyFill="1" applyBorder="1" applyAlignment="1">
      <alignment horizontal="center" vertical="center" wrapText="1"/>
    </xf>
    <xf numFmtId="2" fontId="8" fillId="11" borderId="40" xfId="0" applyNumberFormat="1" applyFont="1" applyFill="1" applyBorder="1" applyAlignment="1">
      <alignment horizontal="center" vertical="center" wrapText="1"/>
    </xf>
    <xf numFmtId="2" fontId="8" fillId="12" borderId="40" xfId="0" applyNumberFormat="1" applyFont="1" applyFill="1" applyBorder="1" applyAlignment="1">
      <alignment horizontal="center" vertical="center" wrapText="1"/>
    </xf>
    <xf numFmtId="169" fontId="8" fillId="11" borderId="40" xfId="0" applyNumberFormat="1" applyFont="1" applyFill="1" applyBorder="1" applyAlignment="1">
      <alignment horizontal="center" vertical="center"/>
    </xf>
    <xf numFmtId="0" fontId="0" fillId="0" borderId="0" xfId="0" applyFont="1" applyAlignment="1"/>
    <xf numFmtId="0" fontId="22" fillId="7" borderId="2" xfId="0" applyFont="1" applyFill="1" applyBorder="1" applyAlignment="1">
      <alignment horizontal="center" vertical="center" wrapText="1"/>
    </xf>
    <xf numFmtId="0" fontId="21" fillId="7" borderId="2" xfId="0" applyFont="1" applyFill="1" applyBorder="1" applyAlignment="1">
      <alignment horizontal="center" vertical="center"/>
    </xf>
    <xf numFmtId="0" fontId="22" fillId="7" borderId="24" xfId="0" applyFont="1" applyFill="1" applyBorder="1" applyAlignment="1">
      <alignment horizontal="center" vertical="center" wrapText="1"/>
    </xf>
    <xf numFmtId="0" fontId="21" fillId="7" borderId="24" xfId="0" applyFont="1" applyFill="1" applyBorder="1" applyAlignment="1">
      <alignment horizontal="center" vertical="center"/>
    </xf>
    <xf numFmtId="0" fontId="22" fillId="15" borderId="14" xfId="0" applyFont="1" applyFill="1" applyBorder="1" applyAlignment="1">
      <alignment horizontal="center" vertical="center"/>
    </xf>
    <xf numFmtId="0" fontId="22" fillId="7" borderId="40" xfId="0" applyFont="1" applyFill="1" applyBorder="1" applyAlignment="1">
      <alignment horizontal="center" vertical="center" wrapText="1"/>
    </xf>
    <xf numFmtId="170" fontId="8" fillId="11" borderId="46" xfId="0" applyNumberFormat="1" applyFont="1" applyFill="1" applyBorder="1" applyAlignment="1">
      <alignment horizontal="center" vertical="center" wrapText="1"/>
    </xf>
    <xf numFmtId="169" fontId="8" fillId="11" borderId="46" xfId="0" applyNumberFormat="1" applyFont="1" applyFill="1" applyBorder="1" applyAlignment="1">
      <alignment horizontal="center" vertical="center" wrapText="1"/>
    </xf>
    <xf numFmtId="2" fontId="8" fillId="11" borderId="46" xfId="0" applyNumberFormat="1" applyFont="1" applyFill="1" applyBorder="1" applyAlignment="1">
      <alignment horizontal="center" vertical="center" wrapText="1"/>
    </xf>
    <xf numFmtId="0" fontId="22" fillId="5" borderId="39" xfId="0" applyFont="1" applyFill="1" applyBorder="1" applyAlignment="1">
      <alignment horizontal="center" vertical="center"/>
    </xf>
    <xf numFmtId="0" fontId="22" fillId="5" borderId="39" xfId="0" applyFont="1" applyFill="1" applyBorder="1" applyAlignment="1">
      <alignment horizontal="center" vertical="center" wrapText="1"/>
    </xf>
    <xf numFmtId="0" fontId="21" fillId="3" borderId="39" xfId="0" applyFont="1" applyFill="1" applyBorder="1" applyAlignment="1">
      <alignment horizontal="center" vertical="top"/>
    </xf>
    <xf numFmtId="0" fontId="0" fillId="0" borderId="0" xfId="0" applyFont="1" applyAlignment="1"/>
    <xf numFmtId="169" fontId="0" fillId="0" borderId="0" xfId="0" applyNumberFormat="1" applyFont="1" applyAlignment="1"/>
    <xf numFmtId="0" fontId="0" fillId="0" borderId="0" xfId="0" applyFont="1" applyAlignment="1"/>
    <xf numFmtId="0" fontId="21" fillId="11" borderId="2" xfId="0" applyFont="1" applyFill="1" applyBorder="1" applyAlignment="1">
      <alignment horizontal="center" vertical="top"/>
    </xf>
    <xf numFmtId="0" fontId="21" fillId="11" borderId="40" xfId="0" applyFont="1" applyFill="1" applyBorder="1" applyAlignment="1">
      <alignment horizontal="center" vertical="top"/>
    </xf>
    <xf numFmtId="174" fontId="21" fillId="11" borderId="40" xfId="0" applyNumberFormat="1" applyFont="1" applyFill="1" applyBorder="1" applyAlignment="1">
      <alignment horizontal="center" vertical="top"/>
    </xf>
    <xf numFmtId="2" fontId="36" fillId="11" borderId="40" xfId="0" applyNumberFormat="1" applyFont="1" applyFill="1" applyBorder="1" applyAlignment="1"/>
    <xf numFmtId="0" fontId="22" fillId="9" borderId="40" xfId="0" applyFont="1" applyFill="1" applyBorder="1" applyAlignment="1">
      <alignment horizontal="center" vertical="top"/>
    </xf>
    <xf numFmtId="0" fontId="4" fillId="8" borderId="2" xfId="0" applyFont="1" applyFill="1" applyBorder="1" applyAlignment="1">
      <alignment horizontal="center" vertical="center"/>
    </xf>
    <xf numFmtId="0" fontId="4" fillId="8" borderId="24" xfId="0" applyFont="1" applyFill="1" applyBorder="1" applyAlignment="1">
      <alignment horizontal="center" vertical="center" wrapText="1"/>
    </xf>
    <xf numFmtId="166" fontId="19" fillId="11" borderId="51" xfId="0" applyNumberFormat="1" applyFont="1" applyFill="1" applyBorder="1" applyAlignment="1">
      <alignment horizontal="center" vertical="center"/>
    </xf>
    <xf numFmtId="168" fontId="19" fillId="11" borderId="40" xfId="0" applyNumberFormat="1" applyFont="1" applyFill="1" applyBorder="1" applyAlignment="1">
      <alignment horizontal="center" vertical="center"/>
    </xf>
    <xf numFmtId="166" fontId="19" fillId="11" borderId="40" xfId="0" applyNumberFormat="1" applyFont="1" applyFill="1" applyBorder="1" applyAlignment="1">
      <alignment horizontal="center" vertical="center"/>
    </xf>
    <xf numFmtId="168" fontId="19" fillId="11" borderId="43" xfId="0" applyNumberFormat="1" applyFont="1" applyFill="1" applyBorder="1" applyAlignment="1">
      <alignment horizontal="center" vertical="center"/>
    </xf>
    <xf numFmtId="10" fontId="19" fillId="12" borderId="52" xfId="0" applyNumberFormat="1" applyFont="1" applyFill="1" applyBorder="1" applyAlignment="1">
      <alignment horizontal="center" vertical="center"/>
    </xf>
    <xf numFmtId="171" fontId="19" fillId="12" borderId="40" xfId="0" applyNumberFormat="1" applyFont="1" applyFill="1" applyBorder="1" applyAlignment="1">
      <alignment horizontal="center" vertical="center"/>
    </xf>
    <xf numFmtId="10" fontId="19" fillId="12" borderId="40" xfId="0" applyNumberFormat="1" applyFont="1" applyFill="1" applyBorder="1" applyAlignment="1">
      <alignment horizontal="center" vertical="center"/>
    </xf>
    <xf numFmtId="171" fontId="19" fillId="12" borderId="43" xfId="0" applyNumberFormat="1" applyFont="1" applyFill="1" applyBorder="1" applyAlignment="1">
      <alignment horizontal="center" vertical="center"/>
    </xf>
    <xf numFmtId="0" fontId="14" fillId="2" borderId="1" xfId="0" applyFont="1" applyFill="1" applyBorder="1" applyAlignment="1">
      <alignment horizontal="left" wrapText="1"/>
    </xf>
    <xf numFmtId="171" fontId="14" fillId="0" borderId="0" xfId="0" applyNumberFormat="1" applyFont="1" applyAlignment="1">
      <alignment horizontal="center"/>
    </xf>
    <xf numFmtId="10" fontId="14" fillId="0" borderId="0" xfId="0" applyNumberFormat="1" applyFont="1" applyAlignment="1">
      <alignment horizontal="center"/>
    </xf>
    <xf numFmtId="9" fontId="4" fillId="9" borderId="0" xfId="0" applyNumberFormat="1" applyFont="1" applyFill="1" applyAlignment="1">
      <alignment horizontal="center"/>
    </xf>
    <xf numFmtId="173" fontId="14" fillId="0" borderId="0" xfId="0" applyNumberFormat="1" applyFont="1" applyAlignment="1">
      <alignment horizontal="center"/>
    </xf>
    <xf numFmtId="9" fontId="14" fillId="0" borderId="0" xfId="0" applyNumberFormat="1" applyFont="1" applyAlignment="1">
      <alignment horizontal="center"/>
    </xf>
    <xf numFmtId="173" fontId="4" fillId="11" borderId="0" xfId="0" applyNumberFormat="1" applyFont="1" applyFill="1" applyAlignment="1">
      <alignment horizontal="center"/>
    </xf>
    <xf numFmtId="0" fontId="8" fillId="11" borderId="16" xfId="0" applyFont="1" applyFill="1" applyBorder="1" applyAlignment="1">
      <alignment horizontal="left" vertical="center"/>
    </xf>
    <xf numFmtId="0" fontId="8" fillId="11" borderId="17" xfId="0" applyFont="1" applyFill="1" applyBorder="1" applyAlignment="1">
      <alignment horizontal="center" vertical="center"/>
    </xf>
    <xf numFmtId="10" fontId="8" fillId="11" borderId="18" xfId="0" applyNumberFormat="1" applyFont="1" applyFill="1" applyBorder="1" applyAlignment="1">
      <alignment horizontal="center" vertical="center"/>
    </xf>
    <xf numFmtId="0" fontId="8" fillId="11" borderId="19" xfId="0" applyFont="1" applyFill="1" applyBorder="1" applyAlignment="1">
      <alignment horizontal="left" vertical="center"/>
    </xf>
    <xf numFmtId="0" fontId="8" fillId="11" borderId="2" xfId="0" applyFont="1" applyFill="1" applyBorder="1" applyAlignment="1">
      <alignment horizontal="center" vertical="center"/>
    </xf>
    <xf numFmtId="10" fontId="8" fillId="11" borderId="22" xfId="0" applyNumberFormat="1" applyFont="1" applyFill="1" applyBorder="1" applyAlignment="1">
      <alignment horizontal="center" vertical="center"/>
    </xf>
    <xf numFmtId="0" fontId="8" fillId="11" borderId="23" xfId="0" applyFont="1" applyFill="1" applyBorder="1" applyAlignment="1">
      <alignment horizontal="left" vertical="center"/>
    </xf>
    <xf numFmtId="0" fontId="8" fillId="11" borderId="24" xfId="0" applyFont="1" applyFill="1" applyBorder="1" applyAlignment="1">
      <alignment horizontal="center" vertical="center"/>
    </xf>
    <xf numFmtId="10" fontId="8" fillId="11" borderId="25" xfId="0" applyNumberFormat="1" applyFont="1" applyFill="1" applyBorder="1" applyAlignment="1">
      <alignment horizontal="center" vertical="center"/>
    </xf>
    <xf numFmtId="0" fontId="8" fillId="11" borderId="26" xfId="0" applyFont="1" applyFill="1" applyBorder="1" applyAlignment="1">
      <alignment horizontal="left" vertical="center"/>
    </xf>
    <xf numFmtId="0" fontId="8" fillId="11" borderId="27" xfId="0" applyFont="1" applyFill="1" applyBorder="1" applyAlignment="1">
      <alignment horizontal="center" vertical="center"/>
    </xf>
    <xf numFmtId="10" fontId="8" fillId="11" borderId="28" xfId="0" applyNumberFormat="1" applyFont="1" applyFill="1" applyBorder="1" applyAlignment="1">
      <alignment horizontal="center" vertical="center"/>
    </xf>
    <xf numFmtId="0" fontId="8" fillId="11" borderId="29" xfId="0" applyFont="1" applyFill="1" applyBorder="1" applyAlignment="1">
      <alignment vertical="center"/>
    </xf>
    <xf numFmtId="0" fontId="8" fillId="11" borderId="11" xfId="0" applyFont="1" applyFill="1" applyBorder="1" applyAlignment="1">
      <alignment vertical="center"/>
    </xf>
    <xf numFmtId="10" fontId="8" fillId="11" borderId="30" xfId="0" applyNumberFormat="1" applyFont="1" applyFill="1" applyBorder="1" applyAlignment="1">
      <alignment vertical="center"/>
    </xf>
    <xf numFmtId="0" fontId="8" fillId="11" borderId="31" xfId="0" applyFont="1" applyFill="1" applyBorder="1" applyAlignment="1">
      <alignment horizontal="left" vertical="center"/>
    </xf>
    <xf numFmtId="0" fontId="8" fillId="11" borderId="5" xfId="0" applyFont="1" applyFill="1" applyBorder="1" applyAlignment="1">
      <alignment horizontal="left" vertical="center"/>
    </xf>
    <xf numFmtId="0" fontId="8" fillId="11" borderId="32" xfId="0" applyFont="1" applyFill="1" applyBorder="1" applyAlignment="1">
      <alignment vertical="center"/>
    </xf>
    <xf numFmtId="10" fontId="14" fillId="11" borderId="9" xfId="0" applyNumberFormat="1" applyFont="1" applyFill="1" applyBorder="1" applyAlignment="1">
      <alignment horizontal="center" vertical="center" wrapText="1"/>
    </xf>
    <xf numFmtId="0" fontId="8" fillId="0" borderId="39" xfId="0" applyFont="1" applyFill="1" applyBorder="1" applyAlignment="1">
      <alignment horizontal="center" vertical="center"/>
    </xf>
    <xf numFmtId="170" fontId="8" fillId="0" borderId="39" xfId="0" applyNumberFormat="1" applyFont="1" applyFill="1" applyBorder="1" applyAlignment="1">
      <alignment horizontal="center" vertical="center" wrapText="1"/>
    </xf>
    <xf numFmtId="0" fontId="0" fillId="0" borderId="39" xfId="0" applyFill="1" applyBorder="1" applyAlignment="1">
      <alignment horizontal="left" vertical="top" wrapText="1"/>
    </xf>
    <xf numFmtId="169" fontId="0" fillId="0" borderId="39" xfId="0" applyNumberFormat="1" applyFill="1" applyBorder="1" applyAlignment="1">
      <alignment horizontal="center" vertical="center" wrapText="1"/>
    </xf>
    <xf numFmtId="169" fontId="8" fillId="0" borderId="39" xfId="0" applyNumberFormat="1" applyFont="1" applyFill="1" applyBorder="1" applyAlignment="1">
      <alignment horizontal="center" vertical="center" wrapText="1"/>
    </xf>
    <xf numFmtId="2" fontId="8" fillId="0" borderId="39" xfId="0" applyNumberFormat="1" applyFont="1" applyFill="1" applyBorder="1" applyAlignment="1">
      <alignment horizontal="center" vertical="center" wrapText="1"/>
    </xf>
    <xf numFmtId="0" fontId="8" fillId="10" borderId="53" xfId="0" applyFont="1" applyFill="1" applyBorder="1" applyAlignment="1">
      <alignment horizontal="center" vertical="center"/>
    </xf>
    <xf numFmtId="0" fontId="8" fillId="10" borderId="40" xfId="0" applyFont="1" applyFill="1" applyBorder="1" applyAlignment="1">
      <alignment horizontal="center" vertical="center"/>
    </xf>
    <xf numFmtId="2" fontId="8" fillId="11" borderId="43" xfId="0" applyNumberFormat="1" applyFont="1" applyFill="1" applyBorder="1" applyAlignment="1">
      <alignment horizontal="center" vertical="center" wrapText="1"/>
    </xf>
    <xf numFmtId="2" fontId="28" fillId="13" borderId="40" xfId="0" applyNumberFormat="1" applyFont="1" applyFill="1" applyBorder="1" applyAlignment="1">
      <alignment horizontal="center" vertical="center" wrapText="1"/>
    </xf>
    <xf numFmtId="169" fontId="28" fillId="13" borderId="40" xfId="0" applyNumberFormat="1" applyFont="1" applyFill="1" applyBorder="1" applyAlignment="1">
      <alignment horizontal="center" vertical="center"/>
    </xf>
    <xf numFmtId="0" fontId="24" fillId="0" borderId="39" xfId="0" applyFont="1" applyBorder="1" applyAlignment="1">
      <alignment vertical="center"/>
    </xf>
    <xf numFmtId="0" fontId="7" fillId="9" borderId="0" xfId="0" applyFont="1" applyFill="1" applyAlignment="1">
      <alignment horizontal="center" vertical="center"/>
    </xf>
    <xf numFmtId="0" fontId="14" fillId="11" borderId="40" xfId="0" applyFont="1" applyFill="1" applyBorder="1" applyAlignment="1">
      <alignment horizontal="center" vertical="center"/>
    </xf>
    <xf numFmtId="0" fontId="36" fillId="11" borderId="40" xfId="0" applyFont="1" applyFill="1" applyBorder="1" applyAlignment="1">
      <alignment horizontal="center" vertical="center" wrapText="1"/>
    </xf>
    <xf numFmtId="0" fontId="18" fillId="0" borderId="39" xfId="3"/>
    <xf numFmtId="0" fontId="2" fillId="0" borderId="39" xfId="4"/>
    <xf numFmtId="0" fontId="8" fillId="3" borderId="39" xfId="4" applyFont="1" applyFill="1" applyAlignment="1">
      <alignment vertical="center"/>
    </xf>
    <xf numFmtId="0" fontId="45" fillId="18" borderId="40" xfId="4" applyFont="1" applyFill="1" applyBorder="1" applyAlignment="1">
      <alignment horizontal="center" vertical="center"/>
    </xf>
    <xf numFmtId="175" fontId="14" fillId="3" borderId="40" xfId="4" applyNumberFormat="1" applyFont="1" applyFill="1" applyBorder="1" applyAlignment="1">
      <alignment horizontal="center" vertical="center"/>
    </xf>
    <xf numFmtId="0" fontId="9" fillId="3" borderId="57" xfId="4" applyFont="1" applyFill="1" applyBorder="1" applyAlignment="1">
      <alignment horizontal="centerContinuous" vertical="center"/>
    </xf>
    <xf numFmtId="0" fontId="9" fillId="3" borderId="57" xfId="4" applyFont="1" applyFill="1" applyBorder="1" applyAlignment="1">
      <alignment horizontal="center" vertical="center"/>
    </xf>
    <xf numFmtId="164" fontId="9" fillId="3" borderId="57" xfId="5" applyFont="1" applyFill="1" applyBorder="1" applyAlignment="1" applyProtection="1">
      <alignment horizontal="center" vertical="center"/>
    </xf>
    <xf numFmtId="164" fontId="14" fillId="3" borderId="60" xfId="5" applyFont="1" applyFill="1" applyBorder="1" applyAlignment="1" applyProtection="1">
      <alignment horizontal="center" vertical="center"/>
    </xf>
    <xf numFmtId="0" fontId="14" fillId="3" borderId="61" xfId="4" applyFont="1" applyFill="1" applyBorder="1" applyAlignment="1">
      <alignment vertical="center"/>
    </xf>
    <xf numFmtId="0" fontId="14" fillId="6" borderId="62" xfId="4" applyFont="1" applyFill="1" applyBorder="1" applyAlignment="1">
      <alignment horizontal="center" vertical="center"/>
    </xf>
    <xf numFmtId="0" fontId="9" fillId="3" borderId="62" xfId="4" applyFont="1" applyFill="1" applyBorder="1" applyAlignment="1">
      <alignment horizontal="centerContinuous" vertical="center"/>
    </xf>
    <xf numFmtId="0" fontId="14" fillId="18" borderId="63" xfId="4" applyFont="1" applyFill="1" applyBorder="1" applyAlignment="1">
      <alignment vertical="center"/>
    </xf>
    <xf numFmtId="0" fontId="14" fillId="18" borderId="64" xfId="4" applyFont="1" applyFill="1" applyBorder="1" applyAlignment="1">
      <alignment vertical="center"/>
    </xf>
    <xf numFmtId="0" fontId="14" fillId="3" borderId="65" xfId="4" applyFont="1" applyFill="1" applyBorder="1" applyAlignment="1">
      <alignment vertical="center"/>
    </xf>
    <xf numFmtId="0" fontId="14" fillId="3" borderId="66" xfId="4" applyFont="1" applyFill="1" applyBorder="1" applyAlignment="1">
      <alignment vertical="center"/>
    </xf>
    <xf numFmtId="0" fontId="14" fillId="3" borderId="57" xfId="4" applyFont="1" applyFill="1" applyBorder="1" applyAlignment="1">
      <alignment horizontal="center" vertical="center"/>
    </xf>
    <xf numFmtId="164" fontId="14" fillId="3" borderId="57" xfId="5" applyFont="1" applyFill="1" applyBorder="1" applyAlignment="1" applyProtection="1">
      <alignment horizontal="center" vertical="center"/>
    </xf>
    <xf numFmtId="0" fontId="18" fillId="0" borderId="39" xfId="3" applyAlignment="1">
      <alignment horizontal="left"/>
    </xf>
    <xf numFmtId="0" fontId="18" fillId="0" borderId="39" xfId="3" applyAlignment="1">
      <alignment horizontal="center"/>
    </xf>
    <xf numFmtId="164" fontId="18" fillId="0" borderId="39" xfId="5" applyFont="1" applyAlignment="1">
      <alignment horizontal="center"/>
    </xf>
    <xf numFmtId="0" fontId="48" fillId="0" borderId="40" xfId="3" applyFont="1" applyBorder="1" applyAlignment="1">
      <alignment horizontal="center"/>
    </xf>
    <xf numFmtId="164" fontId="48" fillId="0" borderId="40" xfId="5" applyFont="1" applyBorder="1" applyAlignment="1">
      <alignment horizontal="center"/>
    </xf>
    <xf numFmtId="0" fontId="18" fillId="0" borderId="43" xfId="3" applyBorder="1"/>
    <xf numFmtId="0" fontId="18" fillId="0" borderId="51" xfId="3" applyBorder="1"/>
    <xf numFmtId="164" fontId="18" fillId="6" borderId="40" xfId="5" applyFont="1" applyFill="1" applyBorder="1" applyAlignment="1">
      <alignment horizontal="center"/>
    </xf>
    <xf numFmtId="0" fontId="18" fillId="0" borderId="40" xfId="3" applyBorder="1" applyAlignment="1">
      <alignment horizontal="center"/>
    </xf>
    <xf numFmtId="164" fontId="18" fillId="0" borderId="40" xfId="5" applyFont="1" applyBorder="1" applyAlignment="1">
      <alignment horizontal="center"/>
    </xf>
    <xf numFmtId="10" fontId="49" fillId="0" borderId="40" xfId="6" applyNumberFormat="1" applyBorder="1" applyAlignment="1">
      <alignment horizontal="center"/>
    </xf>
    <xf numFmtId="10" fontId="49" fillId="0" borderId="40" xfId="6" applyNumberFormat="1" applyFill="1" applyBorder="1" applyAlignment="1">
      <alignment horizontal="center"/>
    </xf>
    <xf numFmtId="0" fontId="48" fillId="0" borderId="39" xfId="3" applyFont="1" applyAlignment="1">
      <alignment horizontal="center"/>
    </xf>
    <xf numFmtId="164" fontId="48" fillId="0" borderId="39" xfId="5" applyFont="1" applyBorder="1" applyAlignment="1">
      <alignment horizontal="center"/>
    </xf>
    <xf numFmtId="164" fontId="18" fillId="0" borderId="39" xfId="3" applyNumberFormat="1"/>
    <xf numFmtId="10" fontId="18" fillId="6" borderId="40" xfId="3" applyNumberFormat="1" applyFill="1" applyBorder="1" applyAlignment="1">
      <alignment horizontal="center"/>
    </xf>
    <xf numFmtId="164" fontId="18" fillId="0" borderId="40" xfId="5" applyFont="1" applyBorder="1" applyAlignment="1">
      <alignment horizontal="center" vertical="center"/>
    </xf>
    <xf numFmtId="0" fontId="48" fillId="0" borderId="40" xfId="3" applyFont="1" applyBorder="1" applyAlignment="1">
      <alignment horizontal="center" vertical="center"/>
    </xf>
    <xf numFmtId="10" fontId="18" fillId="3" borderId="40" xfId="3" applyNumberFormat="1" applyFill="1" applyBorder="1" applyAlignment="1">
      <alignment horizontal="center" vertical="center"/>
    </xf>
    <xf numFmtId="10" fontId="48" fillId="0" borderId="40" xfId="3" applyNumberFormat="1" applyFont="1" applyBorder="1" applyAlignment="1">
      <alignment horizontal="center"/>
    </xf>
    <xf numFmtId="0" fontId="51" fillId="0" borderId="39" xfId="3" applyFont="1"/>
    <xf numFmtId="0" fontId="51" fillId="0" borderId="39" xfId="3" applyFont="1" applyAlignment="1">
      <alignment horizontal="center"/>
    </xf>
    <xf numFmtId="10" fontId="18" fillId="6" borderId="40" xfId="7" applyNumberFormat="1" applyFont="1" applyFill="1" applyBorder="1" applyAlignment="1">
      <alignment horizontal="center"/>
    </xf>
    <xf numFmtId="171" fontId="51" fillId="0" borderId="39" xfId="8" applyFont="1"/>
    <xf numFmtId="10" fontId="48" fillId="0" borderId="40" xfId="7" applyNumberFormat="1" applyFont="1" applyBorder="1" applyAlignment="1">
      <alignment horizontal="center"/>
    </xf>
    <xf numFmtId="165" fontId="18" fillId="0" borderId="39" xfId="3" applyNumberFormat="1"/>
    <xf numFmtId="164" fontId="8" fillId="6" borderId="40" xfId="5" applyFont="1" applyFill="1" applyBorder="1" applyAlignment="1">
      <alignment horizontal="center"/>
    </xf>
    <xf numFmtId="178" fontId="18" fillId="0" borderId="39" xfId="3" applyNumberFormat="1"/>
    <xf numFmtId="0" fontId="48" fillId="0" borderId="54" xfId="3" applyFont="1" applyBorder="1" applyAlignment="1">
      <alignment horizontal="center"/>
    </xf>
    <xf numFmtId="0" fontId="48" fillId="20" borderId="51" xfId="3" applyFont="1" applyFill="1" applyBorder="1"/>
    <xf numFmtId="0" fontId="48" fillId="20" borderId="51" xfId="3" applyFont="1" applyFill="1" applyBorder="1" applyAlignment="1">
      <alignment horizontal="center"/>
    </xf>
    <xf numFmtId="164" fontId="48" fillId="20" borderId="51" xfId="5" applyFont="1" applyFill="1" applyBorder="1" applyAlignment="1">
      <alignment horizontal="center"/>
    </xf>
    <xf numFmtId="0" fontId="48" fillId="18" borderId="43" xfId="3" applyFont="1" applyFill="1" applyBorder="1"/>
    <xf numFmtId="0" fontId="48" fillId="18" borderId="51" xfId="3" applyFont="1" applyFill="1" applyBorder="1"/>
    <xf numFmtId="0" fontId="48" fillId="18" borderId="51" xfId="3" applyFont="1" applyFill="1" applyBorder="1" applyAlignment="1">
      <alignment horizontal="center"/>
    </xf>
    <xf numFmtId="164" fontId="48" fillId="18" borderId="51" xfId="5" applyFont="1" applyFill="1" applyBorder="1" applyAlignment="1">
      <alignment horizontal="center"/>
    </xf>
    <xf numFmtId="0" fontId="18" fillId="0" borderId="51" xfId="3" applyBorder="1" applyAlignment="1">
      <alignment horizontal="center"/>
    </xf>
    <xf numFmtId="0" fontId="48" fillId="0" borderId="51" xfId="3" applyFont="1" applyBorder="1" applyAlignment="1">
      <alignment horizontal="center"/>
    </xf>
    <xf numFmtId="164" fontId="48" fillId="0" borderId="40" xfId="5" applyFont="1" applyFill="1" applyBorder="1" applyAlignment="1">
      <alignment horizontal="center"/>
    </xf>
    <xf numFmtId="10" fontId="18" fillId="0" borderId="40" xfId="3" applyNumberFormat="1" applyBorder="1" applyAlignment="1">
      <alignment horizontal="center"/>
    </xf>
    <xf numFmtId="10" fontId="18" fillId="3" borderId="40" xfId="3" applyNumberFormat="1" applyFill="1" applyBorder="1" applyAlignment="1">
      <alignment horizontal="center"/>
    </xf>
    <xf numFmtId="0" fontId="48" fillId="20" borderId="40" xfId="3" applyFont="1" applyFill="1" applyBorder="1" applyAlignment="1">
      <alignment horizontal="center"/>
    </xf>
    <xf numFmtId="10" fontId="18" fillId="6" borderId="40" xfId="3" applyNumberFormat="1" applyFill="1" applyBorder="1" applyAlignment="1">
      <alignment horizontal="center" vertical="center"/>
    </xf>
    <xf numFmtId="0" fontId="48" fillId="0" borderId="43" xfId="3" applyFont="1" applyBorder="1"/>
    <xf numFmtId="0" fontId="48" fillId="0" borderId="51" xfId="3" applyFont="1" applyBorder="1"/>
    <xf numFmtId="10" fontId="49" fillId="0" borderId="40" xfId="6" applyNumberFormat="1" applyBorder="1" applyAlignment="1">
      <alignment horizontal="center" vertical="center"/>
    </xf>
    <xf numFmtId="10" fontId="49" fillId="6" borderId="40" xfId="6" applyNumberFormat="1" applyFill="1" applyBorder="1" applyAlignment="1">
      <alignment horizontal="center" vertical="center"/>
    </xf>
    <xf numFmtId="2" fontId="18" fillId="0" borderId="39" xfId="3" applyNumberFormat="1"/>
    <xf numFmtId="0" fontId="52" fillId="0" borderId="70" xfId="3" applyFont="1" applyBorder="1" applyAlignment="1">
      <alignment horizontal="center"/>
    </xf>
    <xf numFmtId="0" fontId="52" fillId="0" borderId="71" xfId="3" applyFont="1" applyBorder="1"/>
    <xf numFmtId="10" fontId="52" fillId="0" borderId="71" xfId="6" applyNumberFormat="1" applyFont="1" applyBorder="1" applyAlignment="1">
      <alignment horizontal="center"/>
    </xf>
    <xf numFmtId="164" fontId="52" fillId="0" borderId="50" xfId="5" applyFont="1" applyFill="1" applyBorder="1" applyAlignment="1">
      <alignment horizontal="center"/>
    </xf>
    <xf numFmtId="0" fontId="52" fillId="0" borderId="72" xfId="3" applyFont="1" applyBorder="1" applyAlignment="1">
      <alignment horizontal="center"/>
    </xf>
    <xf numFmtId="0" fontId="52" fillId="0" borderId="39" xfId="3" applyFont="1" applyAlignment="1">
      <alignment horizontal="left"/>
    </xf>
    <xf numFmtId="0" fontId="52" fillId="0" borderId="39" xfId="3" applyFont="1" applyAlignment="1">
      <alignment horizontal="center"/>
    </xf>
    <xf numFmtId="164" fontId="52" fillId="0" borderId="45" xfId="5" applyFont="1" applyBorder="1" applyAlignment="1">
      <alignment horizontal="center"/>
    </xf>
    <xf numFmtId="0" fontId="51" fillId="0" borderId="72" xfId="3" applyFont="1" applyBorder="1"/>
    <xf numFmtId="10" fontId="52" fillId="0" borderId="39" xfId="6" applyNumberFormat="1" applyFont="1" applyBorder="1" applyAlignment="1">
      <alignment horizontal="center"/>
    </xf>
    <xf numFmtId="164" fontId="52" fillId="0" borderId="45" xfId="5" applyFont="1" applyFill="1" applyBorder="1" applyAlignment="1">
      <alignment horizontal="center"/>
    </xf>
    <xf numFmtId="0" fontId="52" fillId="0" borderId="39" xfId="3" applyFont="1"/>
    <xf numFmtId="0" fontId="52" fillId="0" borderId="73" xfId="3" applyFont="1" applyBorder="1" applyAlignment="1">
      <alignment horizontal="center"/>
    </xf>
    <xf numFmtId="0" fontId="52" fillId="0" borderId="55" xfId="3" applyFont="1" applyBorder="1"/>
    <xf numFmtId="10" fontId="52" fillId="0" borderId="55" xfId="6" applyNumberFormat="1" applyFont="1" applyBorder="1" applyAlignment="1">
      <alignment horizontal="center"/>
    </xf>
    <xf numFmtId="164" fontId="52" fillId="0" borderId="49" xfId="5" applyFont="1" applyFill="1" applyBorder="1" applyAlignment="1">
      <alignment horizontal="center"/>
    </xf>
    <xf numFmtId="171" fontId="48" fillId="0" borderId="39" xfId="8" applyFont="1"/>
    <xf numFmtId="179" fontId="18" fillId="6" borderId="77" xfId="9" applyNumberFormat="1" applyFont="1" applyFill="1" applyBorder="1" applyAlignment="1">
      <alignment horizontal="center"/>
    </xf>
    <xf numFmtId="164" fontId="18" fillId="0" borderId="77" xfId="5" applyFont="1" applyBorder="1" applyAlignment="1">
      <alignment horizontal="center"/>
    </xf>
    <xf numFmtId="0" fontId="8" fillId="11" borderId="40" xfId="0" applyFont="1" applyFill="1" applyBorder="1" applyAlignment="1">
      <alignment vertical="top" wrapText="1"/>
    </xf>
    <xf numFmtId="0" fontId="34" fillId="11" borderId="40" xfId="0" applyFont="1" applyFill="1" applyBorder="1" applyAlignment="1">
      <alignment vertical="center" wrapText="1"/>
    </xf>
    <xf numFmtId="0" fontId="0" fillId="0" borderId="0" xfId="0" applyFont="1" applyAlignment="1"/>
    <xf numFmtId="0" fontId="48" fillId="0" borderId="51" xfId="3" applyFont="1" applyBorder="1" applyAlignment="1">
      <alignment horizontal="center"/>
    </xf>
    <xf numFmtId="0" fontId="48" fillId="0" borderId="54" xfId="3" applyFont="1" applyBorder="1" applyAlignment="1">
      <alignment horizontal="center"/>
    </xf>
    <xf numFmtId="0" fontId="48" fillId="20" borderId="51" xfId="3" applyFont="1" applyFill="1" applyBorder="1" applyAlignment="1">
      <alignment horizontal="center"/>
    </xf>
    <xf numFmtId="0" fontId="48" fillId="18" borderId="51" xfId="3" applyFont="1" applyFill="1" applyBorder="1" applyAlignment="1">
      <alignment horizontal="center"/>
    </xf>
    <xf numFmtId="0" fontId="48" fillId="20" borderId="40" xfId="3" applyFont="1" applyFill="1" applyBorder="1" applyAlignment="1">
      <alignment horizontal="center"/>
    </xf>
    <xf numFmtId="0" fontId="18" fillId="0" borderId="39" xfId="3" applyAlignment="1">
      <alignment horizontal="center"/>
    </xf>
    <xf numFmtId="0" fontId="18" fillId="0" borderId="39" xfId="0" applyFont="1" applyBorder="1"/>
    <xf numFmtId="0" fontId="21" fillId="0" borderId="39" xfId="0" applyNumberFormat="1" applyFont="1" applyFill="1" applyBorder="1" applyAlignment="1">
      <alignment horizontal="center" vertical="top"/>
    </xf>
    <xf numFmtId="0" fontId="21" fillId="11" borderId="40" xfId="0" applyNumberFormat="1" applyFont="1" applyFill="1" applyBorder="1" applyAlignment="1">
      <alignment horizontal="center" vertical="top"/>
    </xf>
    <xf numFmtId="180" fontId="21" fillId="0" borderId="39" xfId="0" applyNumberFormat="1" applyFont="1" applyFill="1" applyBorder="1" applyAlignment="1">
      <alignment horizontal="center" vertical="top"/>
    </xf>
    <xf numFmtId="1" fontId="0" fillId="0" borderId="39" xfId="0" applyNumberFormat="1" applyBorder="1" applyAlignment="1">
      <alignment horizontal="center"/>
    </xf>
    <xf numFmtId="164" fontId="0" fillId="0" borderId="39" xfId="1" applyFont="1" applyBorder="1" applyAlignment="1">
      <alignment horizontal="center"/>
    </xf>
    <xf numFmtId="164" fontId="36" fillId="9" borderId="40" xfId="1" applyFont="1" applyFill="1" applyBorder="1" applyAlignment="1">
      <alignment horizontal="center"/>
    </xf>
    <xf numFmtId="9" fontId="22" fillId="9" borderId="40" xfId="10" applyFont="1" applyFill="1" applyBorder="1" applyAlignment="1">
      <alignment horizontal="center" vertical="top"/>
    </xf>
    <xf numFmtId="1" fontId="36" fillId="11" borderId="40" xfId="0" applyNumberFormat="1" applyFont="1" applyFill="1" applyBorder="1" applyAlignment="1">
      <alignment horizontal="center"/>
    </xf>
    <xf numFmtId="164" fontId="21" fillId="11" borderId="40" xfId="0" applyNumberFormat="1" applyFont="1" applyFill="1" applyBorder="1" applyAlignment="1">
      <alignment horizontal="center" vertical="top"/>
    </xf>
    <xf numFmtId="49" fontId="7" fillId="16" borderId="7" xfId="0" applyNumberFormat="1" applyFont="1" applyFill="1" applyBorder="1" applyAlignment="1">
      <alignment horizontal="center" vertical="center"/>
    </xf>
    <xf numFmtId="49" fontId="7" fillId="16" borderId="9" xfId="0" applyNumberFormat="1" applyFont="1" applyFill="1" applyBorder="1" applyAlignment="1">
      <alignment horizontal="center" vertical="center"/>
    </xf>
    <xf numFmtId="2" fontId="7" fillId="9" borderId="40" xfId="0" applyNumberFormat="1" applyFont="1" applyFill="1" applyBorder="1" applyAlignment="1">
      <alignment horizontal="center" vertical="center"/>
    </xf>
    <xf numFmtId="164" fontId="21" fillId="0" borderId="0" xfId="0" applyNumberFormat="1" applyFont="1" applyAlignment="1">
      <alignment horizontal="left" vertical="top"/>
    </xf>
    <xf numFmtId="164" fontId="22" fillId="0" borderId="39" xfId="0" applyNumberFormat="1" applyFont="1" applyFill="1" applyBorder="1" applyAlignment="1">
      <alignment horizontal="center" vertical="top"/>
    </xf>
    <xf numFmtId="0" fontId="19" fillId="23" borderId="39" xfId="0" applyFont="1" applyFill="1" applyBorder="1" applyAlignment="1">
      <alignment vertical="center"/>
    </xf>
    <xf numFmtId="164" fontId="22" fillId="11" borderId="40" xfId="0" applyNumberFormat="1" applyFont="1" applyFill="1" applyBorder="1" applyAlignment="1">
      <alignment horizontal="center" vertical="top"/>
    </xf>
    <xf numFmtId="0" fontId="22" fillId="9" borderId="3" xfId="0" applyFont="1" applyFill="1" applyBorder="1" applyAlignment="1">
      <alignment horizontal="center" vertical="center"/>
    </xf>
    <xf numFmtId="164" fontId="34" fillId="0" borderId="39" xfId="1" applyFont="1" applyBorder="1" applyAlignment="1">
      <alignment horizontal="center"/>
    </xf>
    <xf numFmtId="164" fontId="21" fillId="0" borderId="39" xfId="1" applyFont="1" applyFill="1" applyBorder="1" applyAlignment="1">
      <alignment horizontal="center" vertical="top"/>
    </xf>
    <xf numFmtId="164" fontId="34" fillId="11" borderId="40" xfId="1" applyFont="1" applyFill="1" applyBorder="1" applyAlignment="1">
      <alignment horizontal="center"/>
    </xf>
    <xf numFmtId="9" fontId="21" fillId="11" borderId="40" xfId="10" applyFont="1" applyFill="1" applyBorder="1" applyAlignment="1">
      <alignment horizontal="center" vertical="top"/>
    </xf>
    <xf numFmtId="164" fontId="0" fillId="11" borderId="40" xfId="1" applyFont="1" applyFill="1" applyBorder="1" applyAlignment="1">
      <alignment horizontal="center"/>
    </xf>
    <xf numFmtId="180" fontId="21" fillId="11" borderId="40" xfId="0" applyNumberFormat="1" applyFont="1" applyFill="1" applyBorder="1" applyAlignment="1">
      <alignment horizontal="center" vertical="top"/>
    </xf>
    <xf numFmtId="2" fontId="21" fillId="11" borderId="40" xfId="1" applyNumberFormat="1" applyFont="1" applyFill="1" applyBorder="1" applyAlignment="1">
      <alignment horizontal="center" vertical="top"/>
    </xf>
    <xf numFmtId="1" fontId="36" fillId="9" borderId="40" xfId="0" applyNumberFormat="1" applyFont="1" applyFill="1" applyBorder="1" applyAlignment="1">
      <alignment horizontal="center"/>
    </xf>
    <xf numFmtId="0" fontId="1" fillId="0" borderId="39" xfId="11"/>
    <xf numFmtId="0" fontId="8" fillId="3" borderId="39" xfId="11" applyFont="1" applyFill="1" applyAlignment="1">
      <alignment vertical="center"/>
    </xf>
    <xf numFmtId="0" fontId="45" fillId="18" borderId="40" xfId="11" applyFont="1" applyFill="1" applyBorder="1" applyAlignment="1">
      <alignment horizontal="center" vertical="center"/>
    </xf>
    <xf numFmtId="175" fontId="14" fillId="3" borderId="40" xfId="11" applyNumberFormat="1" applyFont="1" applyFill="1" applyBorder="1" applyAlignment="1">
      <alignment horizontal="center" vertical="center"/>
    </xf>
    <xf numFmtId="0" fontId="9" fillId="3" borderId="57" xfId="11" applyFont="1" applyFill="1" applyBorder="1" applyAlignment="1">
      <alignment horizontal="centerContinuous" vertical="center"/>
    </xf>
    <xf numFmtId="0" fontId="9" fillId="3" borderId="57" xfId="11" applyFont="1" applyFill="1" applyBorder="1" applyAlignment="1">
      <alignment horizontal="center" vertical="center"/>
    </xf>
    <xf numFmtId="164" fontId="9" fillId="3" borderId="57" xfId="12" applyFont="1" applyFill="1" applyBorder="1" applyAlignment="1" applyProtection="1">
      <alignment horizontal="center" vertical="center"/>
    </xf>
    <xf numFmtId="164" fontId="14" fillId="3" borderId="60" xfId="12" applyFont="1" applyFill="1" applyBorder="1" applyAlignment="1" applyProtection="1">
      <alignment horizontal="center" vertical="center"/>
    </xf>
    <xf numFmtId="0" fontId="14" fillId="3" borderId="61" xfId="11" applyFont="1" applyFill="1" applyBorder="1" applyAlignment="1">
      <alignment vertical="center"/>
    </xf>
    <xf numFmtId="0" fontId="14" fillId="6" borderId="62" xfId="11" applyFont="1" applyFill="1" applyBorder="1" applyAlignment="1">
      <alignment horizontal="center" vertical="center"/>
    </xf>
    <xf numFmtId="0" fontId="9" fillId="3" borderId="62" xfId="11" applyFont="1" applyFill="1" applyBorder="1" applyAlignment="1">
      <alignment horizontal="centerContinuous" vertical="center"/>
    </xf>
    <xf numFmtId="0" fontId="14" fillId="18" borderId="63" xfId="11" applyFont="1" applyFill="1" applyBorder="1" applyAlignment="1">
      <alignment vertical="center"/>
    </xf>
    <xf numFmtId="0" fontId="14" fillId="18" borderId="64" xfId="11" applyFont="1" applyFill="1" applyBorder="1" applyAlignment="1">
      <alignment vertical="center"/>
    </xf>
    <xf numFmtId="0" fontId="14" fillId="3" borderId="65" xfId="11" applyFont="1" applyFill="1" applyBorder="1" applyAlignment="1">
      <alignment vertical="center"/>
    </xf>
    <xf numFmtId="0" fontId="14" fillId="3" borderId="66" xfId="11" applyFont="1" applyFill="1" applyBorder="1" applyAlignment="1">
      <alignment vertical="center"/>
    </xf>
    <xf numFmtId="0" fontId="14" fillId="3" borderId="57" xfId="11" applyFont="1" applyFill="1" applyBorder="1" applyAlignment="1">
      <alignment horizontal="center" vertical="center"/>
    </xf>
    <xf numFmtId="164" fontId="14" fillId="3" borderId="57" xfId="12" applyFont="1" applyFill="1" applyBorder="1" applyAlignment="1" applyProtection="1">
      <alignment horizontal="center" vertical="center"/>
    </xf>
    <xf numFmtId="0" fontId="14" fillId="18" borderId="67" xfId="11" applyFont="1" applyFill="1" applyBorder="1" applyAlignment="1">
      <alignment vertical="center"/>
    </xf>
    <xf numFmtId="0" fontId="14" fillId="18" borderId="68" xfId="11" applyFont="1" applyFill="1" applyBorder="1" applyAlignment="1">
      <alignment vertical="center"/>
    </xf>
    <xf numFmtId="0" fontId="9" fillId="3" borderId="69" xfId="11" applyFont="1" applyFill="1" applyBorder="1" applyAlignment="1">
      <alignment horizontal="centerContinuous" vertical="center"/>
    </xf>
    <xf numFmtId="164" fontId="18" fillId="0" borderId="39" xfId="12" applyFont="1" applyAlignment="1">
      <alignment horizontal="center"/>
    </xf>
    <xf numFmtId="164" fontId="48" fillId="0" borderId="40" xfId="12" applyFont="1" applyBorder="1" applyAlignment="1">
      <alignment horizontal="center"/>
    </xf>
    <xf numFmtId="164" fontId="18" fillId="6" borderId="40" xfId="12" applyFont="1" applyFill="1" applyBorder="1" applyAlignment="1">
      <alignment horizontal="center"/>
    </xf>
    <xf numFmtId="164" fontId="18" fillId="0" borderId="40" xfId="12" applyFont="1" applyBorder="1" applyAlignment="1">
      <alignment horizontal="center"/>
    </xf>
    <xf numFmtId="164" fontId="48" fillId="0" borderId="39" xfId="12" applyFont="1" applyBorder="1" applyAlignment="1">
      <alignment horizontal="center"/>
    </xf>
    <xf numFmtId="164" fontId="18" fillId="0" borderId="40" xfId="12" applyFont="1" applyBorder="1" applyAlignment="1">
      <alignment horizontal="center" vertical="center"/>
    </xf>
    <xf numFmtId="10" fontId="18" fillId="6" borderId="40" xfId="13" applyNumberFormat="1" applyFont="1" applyFill="1" applyBorder="1" applyAlignment="1">
      <alignment horizontal="center"/>
    </xf>
    <xf numFmtId="10" fontId="48" fillId="0" borderId="40" xfId="13" applyNumberFormat="1" applyFont="1" applyBorder="1" applyAlignment="1">
      <alignment horizontal="center"/>
    </xf>
    <xf numFmtId="164" fontId="8" fillId="6" borderId="40" xfId="12" applyFont="1" applyFill="1" applyBorder="1" applyAlignment="1">
      <alignment horizontal="center"/>
    </xf>
    <xf numFmtId="164" fontId="48" fillId="20" borderId="51" xfId="12" applyFont="1" applyFill="1" applyBorder="1" applyAlignment="1">
      <alignment horizontal="center"/>
    </xf>
    <xf numFmtId="164" fontId="48" fillId="18" borderId="51" xfId="12" applyFont="1" applyFill="1" applyBorder="1" applyAlignment="1">
      <alignment horizontal="center"/>
    </xf>
    <xf numFmtId="164" fontId="48" fillId="0" borderId="40" xfId="12" applyFont="1" applyFill="1" applyBorder="1" applyAlignment="1">
      <alignment horizontal="center"/>
    </xf>
    <xf numFmtId="164" fontId="52" fillId="0" borderId="50" xfId="12" applyFont="1" applyFill="1" applyBorder="1" applyAlignment="1">
      <alignment horizontal="center"/>
    </xf>
    <xf numFmtId="164" fontId="52" fillId="0" borderId="45" xfId="12" applyFont="1" applyBorder="1" applyAlignment="1">
      <alignment horizontal="center"/>
    </xf>
    <xf numFmtId="164" fontId="52" fillId="0" borderId="45" xfId="12" applyFont="1" applyFill="1" applyBorder="1" applyAlignment="1">
      <alignment horizontal="center"/>
    </xf>
    <xf numFmtId="164" fontId="52" fillId="0" borderId="49" xfId="12" applyFont="1" applyFill="1" applyBorder="1" applyAlignment="1">
      <alignment horizontal="center"/>
    </xf>
    <xf numFmtId="179" fontId="18" fillId="6" borderId="77" xfId="14" applyNumberFormat="1" applyFont="1" applyFill="1" applyBorder="1" applyAlignment="1">
      <alignment horizontal="center"/>
    </xf>
    <xf numFmtId="164" fontId="18" fillId="0" borderId="77" xfId="12" applyFont="1" applyBorder="1" applyAlignment="1">
      <alignment horizontal="center"/>
    </xf>
    <xf numFmtId="164" fontId="8" fillId="11" borderId="40" xfId="0" applyNumberFormat="1" applyFont="1" applyFill="1" applyBorder="1" applyAlignment="1">
      <alignment horizontal="left" vertical="center" wrapText="1"/>
    </xf>
    <xf numFmtId="164" fontId="8" fillId="11" borderId="40" xfId="1" applyNumberFormat="1" applyFont="1" applyFill="1" applyBorder="1" applyAlignment="1">
      <alignment horizontal="left" vertical="center" wrapText="1"/>
    </xf>
    <xf numFmtId="164" fontId="0" fillId="11" borderId="46" xfId="1" applyNumberFormat="1" applyFont="1" applyFill="1" applyBorder="1" applyAlignment="1">
      <alignment horizontal="left" vertical="center"/>
    </xf>
    <xf numFmtId="164" fontId="0" fillId="11" borderId="40" xfId="0" applyNumberFormat="1" applyFill="1" applyBorder="1" applyAlignment="1">
      <alignment horizontal="left" vertical="center" wrapText="1"/>
    </xf>
    <xf numFmtId="2" fontId="14" fillId="9" borderId="46" xfId="0" applyNumberFormat="1" applyFont="1" applyFill="1" applyBorder="1" applyAlignment="1">
      <alignment horizontal="center"/>
    </xf>
    <xf numFmtId="2" fontId="22" fillId="9" borderId="47" xfId="0" applyNumberFormat="1" applyFont="1" applyFill="1" applyBorder="1" applyAlignment="1">
      <alignment horizontal="center" vertical="center"/>
    </xf>
    <xf numFmtId="0" fontId="22" fillId="15" borderId="39" xfId="0" applyFont="1" applyFill="1" applyBorder="1" applyAlignment="1">
      <alignment horizontal="center" vertical="center"/>
    </xf>
    <xf numFmtId="0" fontId="9" fillId="0" borderId="39" xfId="0" applyFont="1" applyBorder="1" applyAlignment="1">
      <alignment horizontal="center" vertical="center"/>
    </xf>
    <xf numFmtId="49" fontId="19" fillId="0" borderId="39" xfId="0" applyNumberFormat="1" applyFont="1" applyBorder="1" applyAlignment="1">
      <alignment horizontal="center" vertical="center"/>
    </xf>
    <xf numFmtId="49" fontId="19" fillId="2" borderId="39" xfId="0" applyNumberFormat="1" applyFont="1" applyFill="1" applyBorder="1" applyAlignment="1">
      <alignment horizontal="center" vertical="center"/>
    </xf>
    <xf numFmtId="49" fontId="4" fillId="0" borderId="39" xfId="0" applyNumberFormat="1" applyFont="1" applyBorder="1" applyAlignment="1">
      <alignment vertical="center"/>
    </xf>
    <xf numFmtId="0" fontId="19" fillId="23" borderId="39" xfId="0" applyFont="1" applyFill="1" applyBorder="1" applyAlignment="1">
      <alignment horizontal="center" vertical="center"/>
    </xf>
    <xf numFmtId="0" fontId="22" fillId="11" borderId="39" xfId="0" applyFont="1" applyFill="1" applyBorder="1" applyAlignment="1">
      <alignment vertical="top" wrapText="1"/>
    </xf>
    <xf numFmtId="0" fontId="0" fillId="0" borderId="0" xfId="0" applyFont="1" applyAlignment="1"/>
    <xf numFmtId="1" fontId="0" fillId="11" borderId="46" xfId="0" applyNumberFormat="1" applyFill="1" applyBorder="1" applyAlignment="1">
      <alignment horizontal="left" vertical="center" wrapText="1"/>
    </xf>
    <xf numFmtId="169" fontId="0" fillId="0" borderId="0" xfId="0" applyNumberFormat="1" applyFont="1" applyAlignment="1">
      <alignment horizontal="center"/>
    </xf>
    <xf numFmtId="0" fontId="34" fillId="0" borderId="39" xfId="0" applyFont="1" applyFill="1" applyBorder="1" applyAlignment="1">
      <alignment horizontal="center"/>
    </xf>
    <xf numFmtId="0" fontId="21" fillId="11" borderId="2" xfId="0" applyFont="1" applyFill="1" applyBorder="1" applyAlignment="1">
      <alignment horizontal="center" vertical="center"/>
    </xf>
    <xf numFmtId="0" fontId="21" fillId="11" borderId="40" xfId="0" applyFont="1" applyFill="1" applyBorder="1" applyAlignment="1">
      <alignment horizontal="center" vertical="center"/>
    </xf>
    <xf numFmtId="0" fontId="14" fillId="18" borderId="43" xfId="4" applyFont="1" applyFill="1" applyBorder="1" applyAlignment="1">
      <alignment vertical="center"/>
    </xf>
    <xf numFmtId="0" fontId="9" fillId="3" borderId="39" xfId="4" applyFont="1" applyFill="1" applyBorder="1" applyAlignment="1">
      <alignment horizontal="centerContinuous" vertical="center"/>
    </xf>
    <xf numFmtId="0" fontId="14" fillId="3" borderId="39" xfId="4" applyFont="1" applyFill="1" applyBorder="1" applyAlignment="1">
      <alignment horizontal="center" vertical="center"/>
    </xf>
    <xf numFmtId="164" fontId="14" fillId="3" borderId="39" xfId="5" applyFont="1" applyFill="1" applyBorder="1" applyAlignment="1" applyProtection="1">
      <alignment horizontal="center" vertical="center"/>
    </xf>
    <xf numFmtId="0" fontId="14" fillId="3" borderId="39" xfId="11" applyFont="1" applyFill="1" applyBorder="1" applyAlignment="1">
      <alignment vertical="center"/>
    </xf>
    <xf numFmtId="0" fontId="9" fillId="3" borderId="39" xfId="11" applyFont="1" applyFill="1" applyBorder="1" applyAlignment="1">
      <alignment horizontal="centerContinuous" vertical="center"/>
    </xf>
    <xf numFmtId="0" fontId="14" fillId="3" borderId="39" xfId="11" applyFont="1" applyFill="1" applyBorder="1" applyAlignment="1">
      <alignment horizontal="center" vertical="center"/>
    </xf>
    <xf numFmtId="164" fontId="14" fillId="3" borderId="39" xfId="12" applyFont="1" applyFill="1" applyBorder="1" applyAlignment="1" applyProtection="1">
      <alignment horizontal="center" vertical="center"/>
    </xf>
    <xf numFmtId="0" fontId="14" fillId="18" borderId="43" xfId="11" applyFont="1" applyFill="1" applyBorder="1" applyAlignment="1">
      <alignment vertical="center"/>
    </xf>
    <xf numFmtId="0" fontId="14" fillId="18" borderId="40" xfId="11" applyFont="1" applyFill="1" applyBorder="1" applyAlignment="1">
      <alignment vertical="center"/>
    </xf>
    <xf numFmtId="0" fontId="36" fillId="0" borderId="0" xfId="0" applyFont="1" applyAlignment="1">
      <alignment horizontal="center"/>
    </xf>
    <xf numFmtId="0" fontId="14" fillId="8" borderId="42" xfId="0" applyFont="1" applyFill="1" applyBorder="1" applyAlignment="1">
      <alignment horizontal="center" vertical="center"/>
    </xf>
    <xf numFmtId="0" fontId="18" fillId="9" borderId="14" xfId="0" applyFont="1" applyFill="1" applyBorder="1"/>
    <xf numFmtId="0" fontId="18" fillId="9" borderId="41" xfId="0" applyFont="1" applyFill="1" applyBorder="1"/>
    <xf numFmtId="0" fontId="4" fillId="0" borderId="0" xfId="0" applyFont="1" applyAlignment="1">
      <alignment horizontal="center" vertical="center"/>
    </xf>
    <xf numFmtId="0" fontId="0" fillId="0" borderId="0" xfId="0" applyFont="1" applyAlignment="1"/>
    <xf numFmtId="167" fontId="14" fillId="9" borderId="7" xfId="0" applyNumberFormat="1" applyFont="1" applyFill="1" applyBorder="1" applyAlignment="1">
      <alignment horizontal="center" vertical="center"/>
    </xf>
    <xf numFmtId="0" fontId="18" fillId="9" borderId="9" xfId="0" applyFont="1" applyFill="1" applyBorder="1"/>
    <xf numFmtId="0" fontId="15" fillId="0" borderId="0" xfId="0" applyFont="1" applyAlignment="1">
      <alignment horizontal="center" vertical="center"/>
    </xf>
    <xf numFmtId="167" fontId="14" fillId="9" borderId="4" xfId="0" applyNumberFormat="1" applyFont="1" applyFill="1" applyBorder="1" applyAlignment="1">
      <alignment horizontal="center" vertical="center" wrapText="1"/>
    </xf>
    <xf numFmtId="0" fontId="18" fillId="9" borderId="12" xfId="0" applyFont="1" applyFill="1" applyBorder="1"/>
    <xf numFmtId="167" fontId="14" fillId="9" borderId="4" xfId="0" applyNumberFormat="1" applyFont="1" applyFill="1" applyBorder="1" applyAlignment="1">
      <alignment horizontal="center" vertical="center"/>
    </xf>
    <xf numFmtId="0" fontId="14" fillId="9" borderId="4" xfId="0" applyFont="1" applyFill="1" applyBorder="1" applyAlignment="1">
      <alignment horizontal="center" vertical="center"/>
    </xf>
    <xf numFmtId="0" fontId="18" fillId="9" borderId="10" xfId="0" applyFont="1" applyFill="1" applyBorder="1"/>
    <xf numFmtId="49" fontId="14" fillId="9" borderId="4" xfId="0" applyNumberFormat="1" applyFont="1" applyFill="1" applyBorder="1" applyAlignment="1">
      <alignment horizontal="center" vertical="center"/>
    </xf>
    <xf numFmtId="0" fontId="14" fillId="9" borderId="4" xfId="0" applyFont="1" applyFill="1" applyBorder="1" applyAlignment="1">
      <alignment horizontal="center" vertical="center" wrapText="1"/>
    </xf>
    <xf numFmtId="0" fontId="14" fillId="14" borderId="39" xfId="0" applyFont="1" applyFill="1" applyBorder="1" applyAlignment="1">
      <alignment horizontal="center"/>
    </xf>
    <xf numFmtId="0" fontId="0" fillId="11" borderId="40" xfId="0" applyFont="1" applyFill="1" applyBorder="1" applyAlignment="1">
      <alignment horizontal="center"/>
    </xf>
    <xf numFmtId="0" fontId="36" fillId="9" borderId="40" xfId="0" applyFont="1" applyFill="1" applyBorder="1" applyAlignment="1">
      <alignment horizontal="center"/>
    </xf>
    <xf numFmtId="0" fontId="21" fillId="9" borderId="0" xfId="0" applyFont="1" applyFill="1" applyAlignment="1">
      <alignment horizontal="center"/>
    </xf>
    <xf numFmtId="0" fontId="34" fillId="11" borderId="40" xfId="0" applyFont="1" applyFill="1" applyBorder="1" applyAlignment="1">
      <alignment horizontal="center"/>
    </xf>
    <xf numFmtId="0" fontId="14" fillId="14" borderId="50" xfId="0" applyFont="1" applyFill="1" applyBorder="1" applyAlignment="1">
      <alignment horizontal="center" wrapText="1"/>
    </xf>
    <xf numFmtId="0" fontId="14" fillId="14" borderId="46" xfId="0" applyFont="1" applyFill="1" applyBorder="1" applyAlignment="1">
      <alignment horizontal="center" wrapText="1"/>
    </xf>
    <xf numFmtId="0" fontId="19" fillId="8" borderId="74" xfId="0" applyFont="1" applyFill="1" applyBorder="1" applyAlignment="1">
      <alignment horizontal="center" vertical="center"/>
    </xf>
    <xf numFmtId="0" fontId="19" fillId="8" borderId="75" xfId="0" applyFont="1" applyFill="1" applyBorder="1" applyAlignment="1">
      <alignment horizontal="center" vertical="center"/>
    </xf>
    <xf numFmtId="0" fontId="19" fillId="8" borderId="76" xfId="0" applyFont="1" applyFill="1" applyBorder="1" applyAlignment="1">
      <alignment horizontal="center" vertical="center"/>
    </xf>
    <xf numFmtId="0" fontId="22" fillId="11" borderId="40" xfId="0" applyFont="1" applyFill="1" applyBorder="1" applyAlignment="1">
      <alignment horizontal="left" vertical="top" wrapText="1"/>
    </xf>
    <xf numFmtId="0" fontId="22" fillId="11" borderId="72" xfId="0" applyFont="1" applyFill="1" applyBorder="1" applyAlignment="1">
      <alignment horizontal="left" vertical="top" wrapText="1"/>
    </xf>
    <xf numFmtId="0" fontId="22" fillId="11" borderId="39" xfId="0" applyFont="1" applyFill="1" applyBorder="1" applyAlignment="1">
      <alignment horizontal="left" vertical="top" wrapText="1"/>
    </xf>
    <xf numFmtId="0" fontId="14" fillId="14" borderId="49" xfId="0" applyFont="1" applyFill="1" applyBorder="1" applyAlignment="1">
      <alignment horizontal="center"/>
    </xf>
    <xf numFmtId="0" fontId="14" fillId="14" borderId="47" xfId="0" applyFont="1" applyFill="1" applyBorder="1" applyAlignment="1">
      <alignment horizontal="center"/>
    </xf>
    <xf numFmtId="170" fontId="22" fillId="11" borderId="3" xfId="0" applyNumberFormat="1" applyFont="1" applyFill="1" applyBorder="1" applyAlignment="1">
      <alignment horizontal="center" vertical="center" wrapText="1"/>
    </xf>
    <xf numFmtId="0" fontId="48" fillId="11" borderId="48" xfId="0" applyFont="1" applyFill="1" applyBorder="1"/>
    <xf numFmtId="164" fontId="21" fillId="11" borderId="40" xfId="0" applyNumberFormat="1" applyFont="1" applyFill="1" applyBorder="1" applyAlignment="1">
      <alignment vertical="center"/>
    </xf>
    <xf numFmtId="164" fontId="22" fillId="9" borderId="40" xfId="0" applyNumberFormat="1" applyFont="1" applyFill="1" applyBorder="1" applyAlignment="1">
      <alignment horizontal="center" vertical="top"/>
    </xf>
    <xf numFmtId="0" fontId="4" fillId="0" borderId="0" xfId="0" applyFont="1" applyAlignment="1">
      <alignment horizontal="center" vertical="center" wrapText="1"/>
    </xf>
    <xf numFmtId="0" fontId="14" fillId="14" borderId="15" xfId="0" applyFont="1" applyFill="1" applyBorder="1" applyAlignment="1">
      <alignment horizontal="center"/>
    </xf>
    <xf numFmtId="0" fontId="36" fillId="11" borderId="40" xfId="0" applyFont="1" applyFill="1" applyBorder="1" applyAlignment="1"/>
    <xf numFmtId="170" fontId="22" fillId="11" borderId="13" xfId="0" applyNumberFormat="1" applyFont="1" applyFill="1" applyBorder="1" applyAlignment="1">
      <alignment horizontal="center" vertical="center" wrapText="1"/>
    </xf>
    <xf numFmtId="0" fontId="48" fillId="11" borderId="79" xfId="0" applyFont="1" applyFill="1" applyBorder="1"/>
    <xf numFmtId="170" fontId="21" fillId="0" borderId="0" xfId="0" applyNumberFormat="1" applyFont="1" applyAlignment="1">
      <alignment horizontal="center" vertical="center" wrapText="1"/>
    </xf>
    <xf numFmtId="0" fontId="26" fillId="9" borderId="0" xfId="0" applyFont="1" applyFill="1" applyAlignment="1">
      <alignment horizontal="center" vertical="center"/>
    </xf>
    <xf numFmtId="0" fontId="0" fillId="9" borderId="0" xfId="0" applyFont="1" applyFill="1" applyAlignment="1"/>
    <xf numFmtId="0" fontId="8" fillId="0" borderId="0" xfId="0" applyFont="1" applyAlignment="1">
      <alignment horizontal="center" vertical="center"/>
    </xf>
    <xf numFmtId="0" fontId="9" fillId="2" borderId="20" xfId="0" applyFont="1" applyFill="1" applyBorder="1" applyAlignment="1">
      <alignment horizontal="center" vertical="center" wrapText="1"/>
    </xf>
    <xf numFmtId="0" fontId="18" fillId="0" borderId="21" xfId="0" applyFont="1" applyBorder="1"/>
    <xf numFmtId="0" fontId="18" fillId="0" borderId="33" xfId="0" applyFont="1" applyBorder="1"/>
    <xf numFmtId="0" fontId="14" fillId="2" borderId="20" xfId="0" applyFont="1" applyFill="1" applyBorder="1" applyAlignment="1">
      <alignment horizontal="right" vertical="center"/>
    </xf>
    <xf numFmtId="0" fontId="14" fillId="2" borderId="20" xfId="0" applyFont="1" applyFill="1" applyBorder="1" applyAlignment="1">
      <alignment horizontal="left" vertical="center"/>
    </xf>
    <xf numFmtId="0" fontId="8" fillId="2" borderId="20" xfId="0" applyFont="1" applyFill="1" applyBorder="1" applyAlignment="1">
      <alignment horizontal="left" vertical="center"/>
    </xf>
    <xf numFmtId="0" fontId="14" fillId="11" borderId="7" xfId="0" applyFont="1" applyFill="1" applyBorder="1" applyAlignment="1">
      <alignment horizontal="center" vertical="center" wrapText="1"/>
    </xf>
    <xf numFmtId="0" fontId="18" fillId="11" borderId="8" xfId="0" applyFont="1" applyFill="1" applyBorder="1"/>
    <xf numFmtId="0" fontId="14" fillId="2" borderId="20" xfId="0" applyFont="1" applyFill="1" applyBorder="1" applyAlignment="1">
      <alignment horizontal="left"/>
    </xf>
    <xf numFmtId="49" fontId="14" fillId="2" borderId="34" xfId="0" applyNumberFormat="1" applyFont="1" applyFill="1" applyBorder="1" applyAlignment="1">
      <alignment horizontal="left" vertical="center"/>
    </xf>
    <xf numFmtId="0" fontId="18" fillId="0" borderId="35" xfId="0" applyFont="1" applyBorder="1"/>
    <xf numFmtId="0" fontId="31" fillId="2" borderId="34" xfId="0" applyFont="1" applyFill="1" applyBorder="1" applyAlignment="1">
      <alignment horizontal="center" vertical="center"/>
    </xf>
    <xf numFmtId="49" fontId="14" fillId="2" borderId="20" xfId="0" applyNumberFormat="1" applyFont="1" applyFill="1" applyBorder="1" applyAlignment="1">
      <alignment horizontal="center" vertical="center"/>
    </xf>
    <xf numFmtId="0" fontId="14" fillId="2" borderId="36" xfId="0" applyFont="1" applyFill="1" applyBorder="1" applyAlignment="1">
      <alignment horizontal="right" vertical="center"/>
    </xf>
    <xf numFmtId="0" fontId="18" fillId="0" borderId="37" xfId="0" applyFont="1" applyBorder="1"/>
    <xf numFmtId="0" fontId="18" fillId="0" borderId="38" xfId="0" applyFont="1" applyBorder="1"/>
    <xf numFmtId="0" fontId="18" fillId="0" borderId="39" xfId="0" applyFont="1" applyBorder="1"/>
    <xf numFmtId="10" fontId="14" fillId="2" borderId="34" xfId="0" applyNumberFormat="1" applyFont="1" applyFill="1" applyBorder="1" applyAlignment="1">
      <alignment horizontal="center" vertical="center"/>
    </xf>
    <xf numFmtId="0" fontId="14" fillId="2" borderId="20" xfId="0" applyFont="1" applyFill="1" applyBorder="1" applyAlignment="1">
      <alignment horizontal="center"/>
    </xf>
    <xf numFmtId="0" fontId="14" fillId="2" borderId="34" xfId="0" applyFont="1" applyFill="1" applyBorder="1" applyAlignment="1">
      <alignment horizontal="right" vertical="center"/>
    </xf>
    <xf numFmtId="0" fontId="14" fillId="2" borderId="20" xfId="0" applyFont="1" applyFill="1" applyBorder="1" applyAlignment="1">
      <alignment vertical="center"/>
    </xf>
    <xf numFmtId="0" fontId="4" fillId="8" borderId="42" xfId="0" applyFont="1" applyFill="1" applyBorder="1" applyAlignment="1">
      <alignment horizontal="center" vertical="center"/>
    </xf>
    <xf numFmtId="0" fontId="40" fillId="9" borderId="14" xfId="0" applyFont="1" applyFill="1" applyBorder="1" applyAlignment="1">
      <alignment horizontal="center" vertical="center"/>
    </xf>
    <xf numFmtId="49" fontId="35" fillId="16" borderId="40" xfId="0" applyNumberFormat="1" applyFont="1" applyFill="1" applyBorder="1" applyAlignment="1">
      <alignment horizontal="center" vertical="center" wrapText="1"/>
    </xf>
    <xf numFmtId="0" fontId="11" fillId="9" borderId="14" xfId="0" applyFont="1" applyFill="1" applyBorder="1" applyAlignment="1">
      <alignment horizontal="center" vertical="center"/>
    </xf>
    <xf numFmtId="0" fontId="11" fillId="9" borderId="39" xfId="0" applyFont="1" applyFill="1" applyBorder="1" applyAlignment="1">
      <alignment horizontal="center" vertical="center"/>
    </xf>
    <xf numFmtId="0" fontId="4" fillId="8" borderId="14" xfId="0" applyFont="1" applyFill="1" applyBorder="1" applyAlignment="1">
      <alignment horizontal="center" vertical="center"/>
    </xf>
    <xf numFmtId="0" fontId="40" fillId="9" borderId="41" xfId="0" applyFont="1" applyFill="1" applyBorder="1" applyAlignment="1">
      <alignment horizontal="center" vertical="center"/>
    </xf>
    <xf numFmtId="166" fontId="4" fillId="8" borderId="42" xfId="0" applyNumberFormat="1" applyFont="1" applyFill="1" applyBorder="1" applyAlignment="1">
      <alignment horizontal="center" vertical="center"/>
    </xf>
    <xf numFmtId="0" fontId="8" fillId="0" borderId="0" xfId="0" applyFont="1" applyAlignment="1">
      <alignment horizontal="center"/>
    </xf>
    <xf numFmtId="0" fontId="41" fillId="0" borderId="0" xfId="0" applyFont="1" applyAlignment="1">
      <alignment horizontal="center"/>
    </xf>
    <xf numFmtId="0" fontId="42" fillId="0" borderId="0" xfId="0" applyFont="1" applyAlignment="1"/>
    <xf numFmtId="0" fontId="18" fillId="0" borderId="55" xfId="3" applyBorder="1" applyAlignment="1">
      <alignment horizontal="center"/>
    </xf>
    <xf numFmtId="0" fontId="48" fillId="0" borderId="43" xfId="3" applyFont="1" applyBorder="1" applyAlignment="1">
      <alignment horizontal="center"/>
    </xf>
    <xf numFmtId="0" fontId="48" fillId="0" borderId="51" xfId="3" applyFont="1" applyBorder="1" applyAlignment="1">
      <alignment horizontal="center"/>
    </xf>
    <xf numFmtId="0" fontId="48" fillId="0" borderId="54" xfId="3" applyFont="1" applyBorder="1" applyAlignment="1">
      <alignment horizontal="center"/>
    </xf>
    <xf numFmtId="0" fontId="18" fillId="0" borderId="74" xfId="3" applyBorder="1" applyAlignment="1">
      <alignment horizontal="center"/>
    </xf>
    <xf numFmtId="0" fontId="18" fillId="0" borderId="75" xfId="3" applyBorder="1" applyAlignment="1">
      <alignment horizontal="center"/>
    </xf>
    <xf numFmtId="0" fontId="18" fillId="0" borderId="76" xfId="3" applyBorder="1" applyAlignment="1">
      <alignment horizontal="center"/>
    </xf>
    <xf numFmtId="0" fontId="18" fillId="6" borderId="74" xfId="3" applyFill="1" applyBorder="1" applyAlignment="1">
      <alignment horizontal="center"/>
    </xf>
    <xf numFmtId="0" fontId="18" fillId="6" borderId="75" xfId="3" applyFill="1" applyBorder="1" applyAlignment="1">
      <alignment horizontal="center"/>
    </xf>
    <xf numFmtId="0" fontId="18" fillId="6" borderId="76" xfId="3" applyFill="1" applyBorder="1" applyAlignment="1">
      <alignment horizontal="center"/>
    </xf>
    <xf numFmtId="0" fontId="53" fillId="22" borderId="74" xfId="11" applyFont="1" applyFill="1" applyBorder="1" applyAlignment="1">
      <alignment horizontal="center" vertical="center"/>
    </xf>
    <xf numFmtId="0" fontId="53" fillId="22" borderId="75" xfId="11" applyFont="1" applyFill="1" applyBorder="1" applyAlignment="1">
      <alignment horizontal="center" vertical="center"/>
    </xf>
    <xf numFmtId="0" fontId="53" fillId="22" borderId="78" xfId="11" applyFont="1" applyFill="1" applyBorder="1" applyAlignment="1">
      <alignment horizontal="center" vertical="center"/>
    </xf>
    <xf numFmtId="0" fontId="48" fillId="20" borderId="51" xfId="3" applyFont="1" applyFill="1" applyBorder="1" applyAlignment="1">
      <alignment horizontal="center"/>
    </xf>
    <xf numFmtId="0" fontId="48" fillId="19" borderId="43" xfId="3" applyFont="1" applyFill="1" applyBorder="1" applyAlignment="1">
      <alignment horizontal="center"/>
    </xf>
    <xf numFmtId="0" fontId="48" fillId="19" borderId="51" xfId="3" applyFont="1" applyFill="1" applyBorder="1" applyAlignment="1">
      <alignment horizontal="center"/>
    </xf>
    <xf numFmtId="0" fontId="48" fillId="18" borderId="43" xfId="3" applyFont="1" applyFill="1" applyBorder="1" applyAlignment="1">
      <alignment horizontal="center"/>
    </xf>
    <xf numFmtId="0" fontId="48" fillId="18" borderId="51" xfId="3" applyFont="1" applyFill="1" applyBorder="1" applyAlignment="1">
      <alignment horizontal="center"/>
    </xf>
    <xf numFmtId="0" fontId="48" fillId="19" borderId="40" xfId="3" applyFont="1" applyFill="1" applyBorder="1" applyAlignment="1">
      <alignment horizontal="center"/>
    </xf>
    <xf numFmtId="0" fontId="18" fillId="0" borderId="43" xfId="3" applyBorder="1" applyAlignment="1">
      <alignment horizontal="left" wrapText="1"/>
    </xf>
    <xf numFmtId="0" fontId="18" fillId="0" borderId="54" xfId="3" applyBorder="1" applyAlignment="1">
      <alignment horizontal="left" wrapText="1"/>
    </xf>
    <xf numFmtId="0" fontId="48" fillId="21" borderId="43" xfId="3" applyFont="1" applyFill="1" applyBorder="1" applyAlignment="1">
      <alignment horizontal="center"/>
    </xf>
    <xf numFmtId="0" fontId="48" fillId="21" borderId="51" xfId="3" applyFont="1" applyFill="1" applyBorder="1" applyAlignment="1">
      <alignment horizontal="center"/>
    </xf>
    <xf numFmtId="0" fontId="48" fillId="21" borderId="54" xfId="3" applyFont="1" applyFill="1" applyBorder="1" applyAlignment="1">
      <alignment horizontal="center"/>
    </xf>
    <xf numFmtId="0" fontId="48" fillId="20" borderId="54" xfId="3" applyFont="1" applyFill="1" applyBorder="1" applyAlignment="1">
      <alignment horizontal="center"/>
    </xf>
    <xf numFmtId="0" fontId="48" fillId="20" borderId="40" xfId="3" applyFont="1" applyFill="1" applyBorder="1" applyAlignment="1">
      <alignment horizontal="center"/>
    </xf>
    <xf numFmtId="0" fontId="48" fillId="20" borderId="43" xfId="3" applyFont="1" applyFill="1" applyBorder="1" applyAlignment="1">
      <alignment horizontal="center"/>
    </xf>
    <xf numFmtId="0" fontId="19" fillId="3" borderId="56" xfId="11" applyFont="1" applyFill="1" applyBorder="1" applyAlignment="1">
      <alignment horizontal="center" vertical="center"/>
    </xf>
    <xf numFmtId="0" fontId="14" fillId="3" borderId="58" xfId="11" applyFont="1" applyFill="1" applyBorder="1" applyAlignment="1">
      <alignment horizontal="center" vertical="center"/>
    </xf>
    <xf numFmtId="0" fontId="14" fillId="3" borderId="59" xfId="11" applyFont="1" applyFill="1" applyBorder="1" applyAlignment="1">
      <alignment horizontal="center" vertical="center"/>
    </xf>
    <xf numFmtId="176" fontId="14" fillId="3" borderId="58" xfId="11" applyNumberFormat="1" applyFont="1" applyFill="1" applyBorder="1" applyAlignment="1">
      <alignment horizontal="center" vertical="center"/>
    </xf>
    <xf numFmtId="176" fontId="14" fillId="3" borderId="59" xfId="11" applyNumberFormat="1" applyFont="1" applyFill="1" applyBorder="1" applyAlignment="1">
      <alignment horizontal="center" vertical="center"/>
    </xf>
    <xf numFmtId="0" fontId="14" fillId="6" borderId="59" xfId="11" applyFont="1" applyFill="1" applyBorder="1" applyAlignment="1" applyProtection="1">
      <alignment horizontal="center" vertical="center" shrinkToFit="1"/>
      <protection locked="0"/>
    </xf>
    <xf numFmtId="0" fontId="14" fillId="6" borderId="60" xfId="11" applyFont="1" applyFill="1" applyBorder="1" applyAlignment="1" applyProtection="1">
      <alignment horizontal="center" vertical="center" shrinkToFit="1"/>
      <protection locked="0"/>
    </xf>
    <xf numFmtId="0" fontId="14" fillId="3" borderId="59" xfId="11" applyFont="1" applyFill="1" applyBorder="1" applyAlignment="1" applyProtection="1">
      <alignment horizontal="center" vertical="center" shrinkToFit="1"/>
      <protection locked="0"/>
    </xf>
    <xf numFmtId="0" fontId="14" fillId="3" borderId="60" xfId="11" applyFont="1" applyFill="1" applyBorder="1" applyAlignment="1" applyProtection="1">
      <alignment horizontal="center" vertical="center" shrinkToFit="1"/>
      <protection locked="0"/>
    </xf>
    <xf numFmtId="177" fontId="14" fillId="3" borderId="59" xfId="11" applyNumberFormat="1" applyFont="1" applyFill="1" applyBorder="1" applyAlignment="1" applyProtection="1">
      <alignment horizontal="center" vertical="center" shrinkToFit="1"/>
      <protection locked="0"/>
    </xf>
    <xf numFmtId="177" fontId="14" fillId="3" borderId="60" xfId="11" applyNumberFormat="1" applyFont="1" applyFill="1" applyBorder="1" applyAlignment="1" applyProtection="1">
      <alignment horizontal="center" vertical="center" shrinkToFit="1"/>
      <protection locked="0"/>
    </xf>
    <xf numFmtId="169" fontId="14" fillId="6" borderId="58" xfId="11" applyNumberFormat="1" applyFont="1" applyFill="1" applyBorder="1" applyAlignment="1">
      <alignment horizontal="center" vertical="center"/>
    </xf>
    <xf numFmtId="169" fontId="14" fillId="6" borderId="59" xfId="11" applyNumberFormat="1" applyFont="1" applyFill="1" applyBorder="1" applyAlignment="1">
      <alignment horizontal="center" vertical="center"/>
    </xf>
    <xf numFmtId="169" fontId="14" fillId="3" borderId="58" xfId="11" applyNumberFormat="1" applyFont="1" applyFill="1" applyBorder="1" applyAlignment="1">
      <alignment horizontal="center" vertical="center"/>
    </xf>
    <xf numFmtId="169" fontId="14" fillId="3" borderId="56" xfId="11" applyNumberFormat="1" applyFont="1" applyFill="1" applyBorder="1" applyAlignment="1">
      <alignment horizontal="center" vertical="center"/>
    </xf>
    <xf numFmtId="169" fontId="14" fillId="3" borderId="59" xfId="11" applyNumberFormat="1" applyFont="1" applyFill="1" applyBorder="1" applyAlignment="1">
      <alignment horizontal="center" vertical="center"/>
    </xf>
    <xf numFmtId="0" fontId="18" fillId="0" borderId="39" xfId="3" applyAlignment="1">
      <alignment horizontal="center"/>
    </xf>
    <xf numFmtId="0" fontId="14" fillId="6" borderId="40" xfId="11" applyFont="1" applyFill="1" applyBorder="1" applyAlignment="1">
      <alignment horizontal="center" vertical="center"/>
    </xf>
    <xf numFmtId="14" fontId="14" fillId="3" borderId="40" xfId="11" applyNumberFormat="1" applyFont="1" applyFill="1" applyBorder="1" applyAlignment="1">
      <alignment horizontal="center" vertical="center"/>
    </xf>
    <xf numFmtId="0" fontId="18" fillId="6" borderId="43" xfId="3" applyFill="1" applyBorder="1" applyAlignment="1">
      <alignment horizontal="left" vertical="center" wrapText="1"/>
    </xf>
    <xf numFmtId="0" fontId="18" fillId="6" borderId="51" xfId="3" applyFill="1" applyBorder="1" applyAlignment="1">
      <alignment horizontal="left" vertical="center" wrapText="1"/>
    </xf>
    <xf numFmtId="0" fontId="18" fillId="6" borderId="54" xfId="3" applyFill="1" applyBorder="1" applyAlignment="1">
      <alignment horizontal="left" vertical="center" wrapText="1"/>
    </xf>
    <xf numFmtId="0" fontId="43" fillId="17" borderId="39" xfId="11" applyFont="1" applyFill="1" applyAlignment="1">
      <alignment horizontal="center" vertical="center"/>
    </xf>
    <xf numFmtId="0" fontId="19" fillId="3" borderId="55" xfId="11" applyFont="1" applyFill="1" applyBorder="1" applyAlignment="1">
      <alignment horizontal="center" vertical="center"/>
    </xf>
    <xf numFmtId="0" fontId="44" fillId="18" borderId="40" xfId="11" applyFont="1" applyFill="1" applyBorder="1" applyAlignment="1">
      <alignment horizontal="center" vertical="center"/>
    </xf>
    <xf numFmtId="0" fontId="7" fillId="18" borderId="40" xfId="11" applyFont="1" applyFill="1" applyBorder="1" applyAlignment="1">
      <alignment horizontal="center" vertical="center"/>
    </xf>
    <xf numFmtId="0" fontId="14" fillId="3" borderId="40" xfId="11" applyFont="1" applyFill="1" applyBorder="1" applyAlignment="1" applyProtection="1">
      <alignment horizontal="center" vertical="center" shrinkToFit="1"/>
      <protection locked="0"/>
    </xf>
    <xf numFmtId="177" fontId="14" fillId="3" borderId="39" xfId="11" applyNumberFormat="1" applyFont="1" applyFill="1" applyBorder="1" applyAlignment="1" applyProtection="1">
      <alignment horizontal="center" vertical="center" shrinkToFit="1"/>
      <protection locked="0"/>
    </xf>
    <xf numFmtId="169" fontId="14" fillId="6" borderId="40" xfId="11" applyNumberFormat="1" applyFont="1" applyFill="1" applyBorder="1" applyAlignment="1">
      <alignment horizontal="center" vertical="center"/>
    </xf>
    <xf numFmtId="169" fontId="14" fillId="3" borderId="39" xfId="11" applyNumberFormat="1" applyFont="1" applyFill="1" applyBorder="1" applyAlignment="1">
      <alignment horizontal="center" vertical="center"/>
    </xf>
    <xf numFmtId="0" fontId="9" fillId="3" borderId="80" xfId="11" applyFont="1" applyFill="1" applyBorder="1" applyAlignment="1">
      <alignment horizontal="center" vertical="center"/>
    </xf>
    <xf numFmtId="0" fontId="9" fillId="3" borderId="81" xfId="11" applyFont="1" applyFill="1" applyBorder="1" applyAlignment="1">
      <alignment horizontal="center" vertical="center"/>
    </xf>
    <xf numFmtId="0" fontId="9" fillId="3" borderId="82" xfId="11" applyFont="1" applyFill="1" applyBorder="1" applyAlignment="1">
      <alignment horizontal="center" vertical="center"/>
    </xf>
    <xf numFmtId="0" fontId="9" fillId="3" borderId="83" xfId="11" applyFont="1" applyFill="1" applyBorder="1" applyAlignment="1">
      <alignment horizontal="center" vertical="center"/>
    </xf>
    <xf numFmtId="0" fontId="9" fillId="3" borderId="49" xfId="11" applyFont="1" applyFill="1" applyBorder="1" applyAlignment="1">
      <alignment horizontal="center" vertical="center"/>
    </xf>
    <xf numFmtId="0" fontId="53" fillId="22" borderId="74" xfId="4" applyFont="1" applyFill="1" applyBorder="1" applyAlignment="1">
      <alignment horizontal="center" vertical="center"/>
    </xf>
    <xf numFmtId="0" fontId="53" fillId="22" borderId="75" xfId="4" applyFont="1" applyFill="1" applyBorder="1" applyAlignment="1">
      <alignment horizontal="center" vertical="center"/>
    </xf>
    <xf numFmtId="0" fontId="53" fillId="22" borderId="78" xfId="4" applyFont="1" applyFill="1" applyBorder="1" applyAlignment="1">
      <alignment horizontal="center" vertical="center"/>
    </xf>
    <xf numFmtId="0" fontId="19" fillId="3" borderId="56" xfId="4" applyFont="1" applyFill="1" applyBorder="1" applyAlignment="1">
      <alignment horizontal="center" vertical="center"/>
    </xf>
    <xf numFmtId="0" fontId="14" fillId="3" borderId="58" xfId="4" applyFont="1" applyFill="1" applyBorder="1" applyAlignment="1">
      <alignment horizontal="center" vertical="center"/>
    </xf>
    <xf numFmtId="0" fontId="14" fillId="3" borderId="59" xfId="4" applyFont="1" applyFill="1" applyBorder="1" applyAlignment="1">
      <alignment horizontal="center" vertical="center"/>
    </xf>
    <xf numFmtId="176" fontId="14" fillId="3" borderId="58" xfId="4" applyNumberFormat="1" applyFont="1" applyFill="1" applyBorder="1" applyAlignment="1">
      <alignment horizontal="center" vertical="center"/>
    </xf>
    <xf numFmtId="176" fontId="14" fillId="3" borderId="59" xfId="4" applyNumberFormat="1" applyFont="1" applyFill="1" applyBorder="1" applyAlignment="1">
      <alignment horizontal="center" vertical="center"/>
    </xf>
    <xf numFmtId="0" fontId="14" fillId="6" borderId="59" xfId="4" applyFont="1" applyFill="1" applyBorder="1" applyAlignment="1" applyProtection="1">
      <alignment horizontal="center" vertical="center" shrinkToFit="1"/>
      <protection locked="0"/>
    </xf>
    <xf numFmtId="0" fontId="14" fillId="6" borderId="60" xfId="4" applyFont="1" applyFill="1" applyBorder="1" applyAlignment="1" applyProtection="1">
      <alignment horizontal="center" vertical="center" shrinkToFit="1"/>
      <protection locked="0"/>
    </xf>
    <xf numFmtId="0" fontId="14" fillId="3" borderId="40" xfId="4" applyFont="1" applyFill="1" applyBorder="1" applyAlignment="1" applyProtection="1">
      <alignment horizontal="center" vertical="center" wrapText="1" shrinkToFit="1"/>
      <protection locked="0"/>
    </xf>
    <xf numFmtId="0" fontId="14" fillId="3" borderId="40" xfId="4" applyFont="1" applyFill="1" applyBorder="1" applyAlignment="1" applyProtection="1">
      <alignment horizontal="center" vertical="center" shrinkToFit="1"/>
      <protection locked="0"/>
    </xf>
    <xf numFmtId="169" fontId="14" fillId="6" borderId="40" xfId="4" applyNumberFormat="1" applyFont="1" applyFill="1" applyBorder="1" applyAlignment="1">
      <alignment horizontal="center" vertical="center"/>
    </xf>
    <xf numFmtId="169" fontId="14" fillId="3" borderId="39" xfId="4" applyNumberFormat="1" applyFont="1" applyFill="1" applyBorder="1" applyAlignment="1">
      <alignment horizontal="center" vertical="center"/>
    </xf>
    <xf numFmtId="0" fontId="9" fillId="3" borderId="40" xfId="4" applyFont="1" applyFill="1" applyBorder="1" applyAlignment="1">
      <alignment horizontal="center" vertical="center"/>
    </xf>
    <xf numFmtId="0" fontId="14" fillId="6" borderId="40" xfId="4" applyFont="1" applyFill="1" applyBorder="1" applyAlignment="1">
      <alignment horizontal="center" vertical="center"/>
    </xf>
    <xf numFmtId="14" fontId="14" fillId="3" borderId="40" xfId="4" applyNumberFormat="1" applyFont="1" applyFill="1" applyBorder="1" applyAlignment="1">
      <alignment horizontal="center" vertical="center"/>
    </xf>
    <xf numFmtId="0" fontId="43" fillId="17" borderId="39" xfId="4" applyFont="1" applyFill="1" applyAlignment="1">
      <alignment horizontal="center" vertical="center"/>
    </xf>
    <xf numFmtId="0" fontId="19" fillId="3" borderId="55" xfId="4" applyFont="1" applyFill="1" applyBorder="1" applyAlignment="1">
      <alignment horizontal="center" vertical="center"/>
    </xf>
    <xf numFmtId="0" fontId="44" fillId="18" borderId="40" xfId="4" applyFont="1" applyFill="1" applyBorder="1" applyAlignment="1">
      <alignment horizontal="center" vertical="center"/>
    </xf>
    <xf numFmtId="0" fontId="7" fillId="18" borderId="40" xfId="4" applyFont="1" applyFill="1" applyBorder="1" applyAlignment="1">
      <alignment horizontal="center" vertical="center"/>
    </xf>
  </cellXfs>
  <cellStyles count="15">
    <cellStyle name="Moeda" xfId="1" builtinId="4"/>
    <cellStyle name="Moeda 15" xfId="5"/>
    <cellStyle name="Moeda 15 2" xfId="12"/>
    <cellStyle name="Moeda 3 2 2" xfId="8"/>
    <cellStyle name="Normal" xfId="0" builtinId="0"/>
    <cellStyle name="Normal 102" xfId="4"/>
    <cellStyle name="Normal 102 2" xfId="11"/>
    <cellStyle name="Normal 2" xfId="2"/>
    <cellStyle name="Normal 4 25" xfId="3"/>
    <cellStyle name="Porcentagem" xfId="10" builtinId="5"/>
    <cellStyle name="Porcentagem 13" xfId="7"/>
    <cellStyle name="Porcentagem 13 2" xfId="13"/>
    <cellStyle name="Porcentagem 2 2 3" xfId="6"/>
    <cellStyle name="Vírgula 8" xfId="9"/>
    <cellStyle name="Vírgula 8 2" xfId="14"/>
  </cellStyles>
  <dxfs count="6">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342900</xdr:colOff>
      <xdr:row>1</xdr:row>
      <xdr:rowOff>24765</xdr:rowOff>
    </xdr:from>
    <xdr:ext cx="1419225" cy="101917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42900" y="184785"/>
          <a:ext cx="1419225" cy="10191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240031</xdr:colOff>
      <xdr:row>0</xdr:row>
      <xdr:rowOff>152401</xdr:rowOff>
    </xdr:from>
    <xdr:ext cx="1885949" cy="960119"/>
    <xdr:pic>
      <xdr:nvPicPr>
        <xdr:cNvPr id="2" name="image1.png">
          <a:extLst>
            <a:ext uri="{FF2B5EF4-FFF2-40B4-BE49-F238E27FC236}">
              <a16:creationId xmlns=""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06731" y="152401"/>
          <a:ext cx="1885949" cy="960119"/>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47625</xdr:rowOff>
    </xdr:from>
    <xdr:ext cx="1419225" cy="1123950"/>
    <xdr:pic>
      <xdr:nvPicPr>
        <xdr:cNvPr id="2" name="image1.png">
          <a:extLst>
            <a:ext uri="{FF2B5EF4-FFF2-40B4-BE49-F238E27FC236}">
              <a16:creationId xmlns=""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201930</xdr:colOff>
      <xdr:row>0</xdr:row>
      <xdr:rowOff>60960</xdr:rowOff>
    </xdr:from>
    <xdr:ext cx="1474470" cy="975360"/>
    <xdr:pic>
      <xdr:nvPicPr>
        <xdr:cNvPr id="2" name="image2.jpg" descr="120px-Brasao-aperibe">
          <a:extLst>
            <a:ext uri="{FF2B5EF4-FFF2-40B4-BE49-F238E27FC236}">
              <a16:creationId xmlns=""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697230" y="60960"/>
          <a:ext cx="1474470" cy="97536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TS.GRP\DCAST.GRP\Editais\Concorrencias\CO02402(CSC)\Orcamento\Orcamento%20CS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oque\c\Medi&#231;&#227;o%20Cliente\Reratifica&#231;&#227;o\Mirak\CEDAE\RERA\RERA403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aria-01\BACKUP%20ALINE\Documents%20and%20Settings\Aline\Meus%20documentos\CC%20468%20-%20Saneamento%20Recreio\2%20-%20RE-RA\3&#170;%20Re-Ra\3&#170;%20Re%20Ra%2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DTS.GRP\DCAST.GRP\Editais\Concorre\CO02402(CSC)\Orcamento\Efetivo%20com%20sal&#225;ri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windows\Desktop\%20inf%20Atualizado\M&#227;o%20de%20Obra%20-%20acordo%20cole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GERENCIAL\AGA\Moderniza&#231;&#227;o%20Estreito\Sugest&#245;es%20Estreito\Adicionais%20para%20Servi&#231;os%20Complementar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fr21497\Configura&#231;&#245;es%20locais\Temp\DOCUME~1\FR2038~1.COR\CONFIG~1\Temp\Encargos%20Sociais%20e%20BDI%20Clovis%2015_03_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WINDOWS\TEMP\Medi&#231;&#227;o%20REAL%20bacia%20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fr21497\Configura&#231;&#245;es%20locais\Temp\DOCUME~1\FC76642\CONFIG~1\Temp\notesF7EC6E\DOCUME~1\fc71032\CONFIG~1\Temp\n.notes\~303113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DITAIS\2007\RESTAURANTE\Or&#231;amento\REV%2003\CCU_PROJETA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backup\DCAD\Estudos\Or&#231;amento\EncargosSociais\Encargos%20Sociais%20R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fr21497\Configura&#231;&#245;es%20locais\Temp\DOCUME~1\fc71032\CONFIG~1\Temp\n.notes\~30311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RAFAEL\&#193;GUA%20CAMPOS%20EL&#205;SEOS\E%20MAIL%2019-09-12%20B\RERRA%20CAMPOS%20EL&#205;SEOS%20ANDAMENTO\OBRA%20CAXIAS\Obra%20Caxias%20-%20Paulo%20Henrique\RERRA-CAMPOS%20EL&#205;SEOS\RERRA-CAMPOS%20EL&#205;SE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Financeira"/>
      <sheetName val="Prev díssidio "/>
      <sheetName val="Anex VIII Encargos Soc"/>
      <sheetName val="Anex VIII Enc Soc A"/>
      <sheetName val="Anex IX Enc  Soc B"/>
      <sheetName val="Anex IX Encargos Soc"/>
      <sheetName val="Mem Enc Soc TA"/>
      <sheetName val="Mem Enc Soc TB"/>
      <sheetName val="D"/>
      <sheetName val="Anexos RE"/>
      <sheetName val="Fator K"/>
      <sheetName val="Comp BDI"/>
      <sheetName val="Anexos do Edital"/>
      <sheetName val="Anex. I Lim. Sup"/>
      <sheetName val="Anex. II Plan.A"/>
      <sheetName val="Anex. III Plan.B"/>
      <sheetName val="Anex. IV Adicionais"/>
      <sheetName val="Anex V Plan. Equipam."/>
      <sheetName val="Anex VI Fornec. Div"/>
      <sheetName val="Anex VII Resumo"/>
      <sheetName val="Anexo IC RE (2)"/>
      <sheetName val="Anexo IC RE"/>
      <sheetName val="Relação Obras "/>
      <sheetName val="Capa"/>
      <sheetName val="Relação Obras  (2)"/>
      <sheetName val="CR2880"/>
      <sheetName val="PlanA"/>
      <sheetName val="PlanB"/>
      <sheetName val="EFETIVO ORC"/>
      <sheetName val="Capa (2)"/>
      <sheetName val="Módulo1"/>
      <sheetName val="Módulo2"/>
      <sheetName val="Módulo3"/>
      <sheetName val="Módulo4"/>
      <sheetName val="Módulo5"/>
    </sheetNames>
    <sheetDataSet>
      <sheetData sheetId="0"/>
      <sheetData sheetId="1"/>
      <sheetData sheetId="2"/>
      <sheetData sheetId="3"/>
      <sheetData sheetId="4"/>
      <sheetData sheetId="5"/>
      <sheetData sheetId="6"/>
      <sheetData sheetId="7"/>
      <sheetData sheetId="8"/>
      <sheetData sheetId="9"/>
      <sheetData sheetId="10">
        <row r="8">
          <cell r="B8" t="str">
            <v>CO.APR.T.024.2002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403A"/>
    </sheetNames>
    <definedNames>
      <definedName name="Macro1" refersTo="#REF!"/>
    </defined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REGRA DE 3"/>
    </sheetNames>
    <sheetDataSet>
      <sheetData sheetId="0" refreshError="1">
        <row r="4">
          <cell r="B4" t="str">
            <v xml:space="preserve">CANTEIRO DE OBRAS </v>
          </cell>
        </row>
        <row r="5">
          <cell r="B5">
            <v>1</v>
          </cell>
          <cell r="C5" t="str">
            <v xml:space="preserve">CANTEIRO DE OBRAS </v>
          </cell>
        </row>
        <row r="6">
          <cell r="B6" t="str">
            <v>01.01</v>
          </cell>
          <cell r="C6" t="str">
            <v xml:space="preserve">INSTALAÇÃO GERAL, MOBILIZAÇÃO E DESMOBILIZAÇÃO </v>
          </cell>
          <cell r="D6" t="str">
            <v>05.100.000-1</v>
          </cell>
          <cell r="E6" t="str">
            <v>GL</v>
          </cell>
          <cell r="F6">
            <v>1</v>
          </cell>
          <cell r="G6">
            <v>1</v>
          </cell>
          <cell r="H6">
            <v>1771229.24</v>
          </cell>
          <cell r="I6">
            <v>2965037.74</v>
          </cell>
        </row>
        <row r="7">
          <cell r="B7" t="str">
            <v>01.02</v>
          </cell>
          <cell r="C7" t="str">
            <v xml:space="preserve">SUPERVISÃO, ADMINISTRAÇÃO, ACOMPANHAMENTO TÉCNICO, DESPESAS OPERACIONAIS E DEMAIS DESPESAS INDIRETAS </v>
          </cell>
          <cell r="D7" t="str">
            <v>05.105.000-1</v>
          </cell>
          <cell r="E7" t="str">
            <v>GL</v>
          </cell>
          <cell r="F7">
            <v>1</v>
          </cell>
          <cell r="G7">
            <v>1</v>
          </cell>
          <cell r="H7">
            <v>559570.84</v>
          </cell>
          <cell r="I7">
            <v>1032967.77</v>
          </cell>
        </row>
        <row r="8">
          <cell r="B8" t="str">
            <v>01.03</v>
          </cell>
          <cell r="C8" t="str">
            <v>TAPUME P/VEDAÇÃO/PROTEÇÃO EXECUTADO C/CHAPAS DE COMPENSADO ESP. 6 MM</v>
          </cell>
          <cell r="D8" t="str">
            <v>02.001.001-0</v>
          </cell>
          <cell r="E8" t="str">
            <v>M2</v>
          </cell>
          <cell r="F8">
            <v>2000</v>
          </cell>
          <cell r="G8">
            <v>2000</v>
          </cell>
          <cell r="H8">
            <v>17.559999999999999</v>
          </cell>
          <cell r="I8">
            <v>31.11</v>
          </cell>
        </row>
        <row r="9">
          <cell r="B9" t="str">
            <v>01.04</v>
          </cell>
          <cell r="C9" t="str">
            <v>BARRACÃO DE OBRA COM DIVISÃO INTERNA PARA ESCRITÓRIO E DEPÓSITO DE MATERIAIS,  PISO DE TÁBUAS DE PINHO DE 3ª, SITUADO 2,50 M ACIMA DO SOLO SOBRE ESTAQUEAMENTO DE PEÇAS DE PINHO DE 3ª, 3" X 3" , PAREDES DE TÁBUAS DE PINHO DE 3ª E COBERTURA DE TELHAS DE CIM</v>
          </cell>
          <cell r="D9" t="str">
            <v>02.004.005-0</v>
          </cell>
          <cell r="E9" t="str">
            <v>M2</v>
          </cell>
          <cell r="F9">
            <v>600</v>
          </cell>
          <cell r="G9">
            <v>500</v>
          </cell>
          <cell r="H9">
            <v>148.32</v>
          </cell>
          <cell r="I9">
            <v>255.4</v>
          </cell>
        </row>
        <row r="10">
          <cell r="B10" t="str">
            <v>01.05</v>
          </cell>
          <cell r="C10" t="str">
            <v>GALPÃO ABERTO PARA OFICINAS E DEPÓSITOS DE CANTEIRO DE OBRAS, ESTRUTURADO EM MADEIRA DE LEI, COBERTURA DE TELHAS DE CIMENTO-AMIANTO ONDULADAS, DE 6 MM DE ESPESSURA, PISO CIMENTO E PREPARO DO TERRENO</v>
          </cell>
          <cell r="D10" t="str">
            <v>02.010.001-0</v>
          </cell>
          <cell r="E10" t="str">
            <v>M2</v>
          </cell>
          <cell r="F10">
            <v>200</v>
          </cell>
          <cell r="G10">
            <v>200</v>
          </cell>
          <cell r="H10">
            <v>135</v>
          </cell>
          <cell r="I10">
            <v>237.73</v>
          </cell>
        </row>
        <row r="11">
          <cell r="B11" t="str">
            <v>01.06</v>
          </cell>
          <cell r="C11" t="str">
            <v>PLACA DE OBRA, MODELO CEDAE</v>
          </cell>
          <cell r="D11" t="str">
            <v>02.020.001-0</v>
          </cell>
          <cell r="E11" t="str">
            <v>M2</v>
          </cell>
          <cell r="F11">
            <v>200</v>
          </cell>
          <cell r="G11">
            <v>200</v>
          </cell>
          <cell r="H11">
            <v>79.17</v>
          </cell>
          <cell r="I11">
            <v>143.77000000000001</v>
          </cell>
        </row>
        <row r="12">
          <cell r="B12" t="str">
            <v>01.07</v>
          </cell>
          <cell r="C12" t="str">
            <v>ALUGUEL DE CONTAINER TIPO ESCRITÓRIO, IÇAVEL, MEDINDO 2,2 X 6,2M E 2,5 M DE ALTURA, TETO COM ISOLAMENTO TERMO-ACÚSTICO, COM INSTALAÇÃO ELÉTRICA, HIDROSSANITÁRIA C/ 1 VASO E LAVATÓRIO</v>
          </cell>
          <cell r="D12" t="str">
            <v>02.006.010-0</v>
          </cell>
          <cell r="E12" t="str">
            <v>UN.MÊS</v>
          </cell>
          <cell r="F12">
            <v>143</v>
          </cell>
          <cell r="G12">
            <v>94</v>
          </cell>
          <cell r="H12">
            <v>252</v>
          </cell>
          <cell r="I12">
            <v>371.44</v>
          </cell>
        </row>
        <row r="13">
          <cell r="B13" t="str">
            <v>01.08</v>
          </cell>
          <cell r="C13" t="str">
            <v xml:space="preserve">PINTURA INT./EXT.SOBRE MADEIRA C/TINTA A ÓLEO BRILHANTE MARVELINE C/LIXAMENTO, 1 DEMÃO ISOLAMENTE DE MEIA MASSA E DUAS DEMÂOS DE ACABAMENTO </v>
          </cell>
          <cell r="D13" t="str">
            <v>17.017.110-0</v>
          </cell>
          <cell r="E13" t="str">
            <v>M2</v>
          </cell>
          <cell r="F13">
            <v>2000</v>
          </cell>
          <cell r="G13">
            <v>2000</v>
          </cell>
          <cell r="H13">
            <v>8</v>
          </cell>
          <cell r="I13">
            <v>13.96</v>
          </cell>
        </row>
        <row r="14">
          <cell r="B14" t="str">
            <v>01.09</v>
          </cell>
          <cell r="C14" t="str">
            <v>CARGA E DESVARGA DE CONTAINER.</v>
          </cell>
          <cell r="D14" t="str">
            <v>04.013.015-0</v>
          </cell>
          <cell r="E14" t="str">
            <v>UN</v>
          </cell>
          <cell r="F14">
            <v>43</v>
          </cell>
          <cell r="G14">
            <v>88</v>
          </cell>
          <cell r="H14">
            <v>250</v>
          </cell>
          <cell r="I14">
            <v>456.5</v>
          </cell>
        </row>
        <row r="15">
          <cell r="B15" t="str">
            <v>01.10</v>
          </cell>
          <cell r="C15" t="str">
            <v>TRANSPORTE DE CONTAINER, EXCLUSIVE CARGA E DESCARGA</v>
          </cell>
          <cell r="D15" t="str">
            <v>04.005.300-0</v>
          </cell>
          <cell r="E15" t="str">
            <v>UNxKM</v>
          </cell>
          <cell r="F15">
            <v>430</v>
          </cell>
          <cell r="G15">
            <v>2200</v>
          </cell>
          <cell r="H15">
            <v>0.53</v>
          </cell>
          <cell r="I15">
            <v>1.01</v>
          </cell>
        </row>
        <row r="16">
          <cell r="B16" t="str">
            <v>01.11</v>
          </cell>
          <cell r="C16" t="str">
            <v>ALUGUEL DE CONTAINER TIPO SANITÁRIO-VESTIÁRIO, IÇAVEL, MEDINDO 2,2 X 6,2M E 2,5 M DE ALTURA, TETO COM ISOLAMENTO TERMO-ACÚSTICO, COM INSTALAÇÃO ELÉTRICA, HIDROSSANITÁRIA C/ 2 VASOS, 1 LAVATÓRIO, 1 MICTÓRIO E 4 CHUVEIROS</v>
          </cell>
          <cell r="D16" t="str">
            <v>02.006.020-0</v>
          </cell>
          <cell r="E16" t="str">
            <v>UN.MÊS</v>
          </cell>
          <cell r="G16">
            <v>94</v>
          </cell>
          <cell r="H16">
            <v>470.11</v>
          </cell>
          <cell r="I16">
            <v>692.94</v>
          </cell>
        </row>
        <row r="17">
          <cell r="B17" t="str">
            <v>01.12</v>
          </cell>
          <cell r="C17" t="str">
            <v>LOCAÇÃO DE EQUIPE DE TOPOGRAFIA PARA SERVIÇOS AVULSOS DE LOCAÇÃO (IMPLANTAÇÃO) DE OBRAS</v>
          </cell>
          <cell r="D17" t="str">
            <v>01.016.110-0</v>
          </cell>
          <cell r="E17" t="str">
            <v>H</v>
          </cell>
          <cell r="G17">
            <v>3300</v>
          </cell>
          <cell r="H17">
            <v>107.4</v>
          </cell>
          <cell r="I17">
            <v>186.76</v>
          </cell>
        </row>
        <row r="18">
          <cell r="B18" t="str">
            <v>01.13</v>
          </cell>
          <cell r="C18" t="str">
            <v>CAMADA DE BLOQUEIO (COLCHÃO) DE PÓ-DE-PEDRA, ESPALHADO E COMPRIMIDO MECANICAMENTE, MEDIDA APÓS COMPRESSÃO</v>
          </cell>
          <cell r="D18" t="str">
            <v>08.035.001-0</v>
          </cell>
          <cell r="E18" t="str">
            <v>M3</v>
          </cell>
          <cell r="G18">
            <v>1800</v>
          </cell>
          <cell r="H18">
            <v>21.46</v>
          </cell>
          <cell r="I18">
            <v>33.94</v>
          </cell>
        </row>
        <row r="19">
          <cell r="B19" t="str">
            <v>01.14</v>
          </cell>
          <cell r="C19" t="str">
            <v>BASE DE BRITA CORRIDA, INCLUSIVE FORNECIMENTO DOS MATERIAIS, MEDIDA APÓS A COMPACTAÇÃO</v>
          </cell>
          <cell r="D19" t="str">
            <v>08.001.003-0</v>
          </cell>
          <cell r="E19" t="str">
            <v>M3</v>
          </cell>
          <cell r="G19">
            <v>1200</v>
          </cell>
          <cell r="H19">
            <v>24.96</v>
          </cell>
          <cell r="I19">
            <v>38.28</v>
          </cell>
        </row>
        <row r="20">
          <cell r="B20" t="str">
            <v>01.15</v>
          </cell>
          <cell r="C20" t="str">
            <v>CONSULTORIA</v>
          </cell>
          <cell r="D20" t="str">
            <v>01.050.500-0</v>
          </cell>
          <cell r="E20" t="str">
            <v>H</v>
          </cell>
        </row>
        <row r="21">
          <cell r="B21" t="str">
            <v>ELEVATÓRIA  E LINHA DE RECALQUE DE ESGOTOS SANITÁRIOS DA SUBBACIA " G" - " EE-G"</v>
          </cell>
        </row>
        <row r="22">
          <cell r="B22">
            <v>1</v>
          </cell>
          <cell r="C22" t="str">
            <v>SERVIÇOS TÉCNICOS</v>
          </cell>
        </row>
        <row r="23">
          <cell r="B23" t="str">
            <v>01.01</v>
          </cell>
          <cell r="C23" t="str">
            <v>PROJETOS COMPLEMENTARES</v>
          </cell>
        </row>
        <row r="24">
          <cell r="B24" t="str">
            <v>01.01.01</v>
          </cell>
          <cell r="C24" t="str">
            <v>PROJETO EXECUTIVO</v>
          </cell>
          <cell r="D24" t="str">
            <v>01.050.001-8</v>
          </cell>
          <cell r="E24" t="str">
            <v>GL</v>
          </cell>
          <cell r="F24">
            <v>1</v>
          </cell>
          <cell r="G24">
            <v>0</v>
          </cell>
          <cell r="H24">
            <v>3823.06</v>
          </cell>
          <cell r="I24">
            <v>6399.8</v>
          </cell>
        </row>
        <row r="25">
          <cell r="B25" t="str">
            <v>01.01.02</v>
          </cell>
          <cell r="C25" t="str">
            <v>CADASTRO COMPLETO DAS OBRAS EXECUTADAS, ELABORADO CONFORME ESPECIFICICAÇÕES DA DIVISÃO DE CADASTRO TÉCNICO DA CEDAE</v>
          </cell>
          <cell r="D25" t="str">
            <v>01.019.000-1</v>
          </cell>
          <cell r="E25" t="str">
            <v>GL</v>
          </cell>
          <cell r="F25">
            <v>1</v>
          </cell>
          <cell r="G25">
            <v>1</v>
          </cell>
          <cell r="H25">
            <v>884.39</v>
          </cell>
          <cell r="I25">
            <v>1563.6</v>
          </cell>
        </row>
        <row r="26">
          <cell r="B26" t="str">
            <v>01.02</v>
          </cell>
          <cell r="C26" t="str">
            <v>SONDAGENS GEOTÉCNICAS</v>
          </cell>
        </row>
        <row r="27">
          <cell r="B27" t="str">
            <v>01.02.01</v>
          </cell>
          <cell r="C27" t="str">
            <v>MOBILIZAÇÃO E DESMOBILIZAÇÃO DE EQUIPAMENTO E EQUIPE DE SONDAGEM A PERCUSSÃO COM TRANSPORTE ATE 50KM</v>
          </cell>
          <cell r="D27" t="str">
            <v>01.008.050-0</v>
          </cell>
          <cell r="E27" t="str">
            <v>UN</v>
          </cell>
          <cell r="F27">
            <v>1</v>
          </cell>
          <cell r="G27">
            <v>1</v>
          </cell>
          <cell r="H27">
            <v>1244.71</v>
          </cell>
          <cell r="I27">
            <v>2279.06</v>
          </cell>
        </row>
        <row r="28">
          <cell r="B28" t="str">
            <v>01.02.02</v>
          </cell>
          <cell r="C28" t="str">
            <v>SONDAGEM A PERCUSSÃO, EM TERRENO COMUM, INCL. ENSAIO DE   PENETRAÇÃO, DIÂMETRO 3" INCL. DESL. E INSTALAÇÕES NO CANTEIRO</v>
          </cell>
          <cell r="D28" t="str">
            <v>01.003.001-0</v>
          </cell>
          <cell r="E28" t="str">
            <v>M</v>
          </cell>
          <cell r="F28">
            <v>50</v>
          </cell>
          <cell r="G28">
            <v>50</v>
          </cell>
          <cell r="H28">
            <v>22.86</v>
          </cell>
          <cell r="I28">
            <v>38.79</v>
          </cell>
        </row>
        <row r="29">
          <cell r="B29" t="str">
            <v>01.03</v>
          </cell>
          <cell r="C29" t="str">
            <v>TOPOGRAFIA</v>
          </cell>
        </row>
        <row r="30">
          <cell r="B30" t="str">
            <v>01.03.01</v>
          </cell>
          <cell r="C30" t="str">
            <v>MARCAÇÃO DE OBRA , CONSIDERADA A PROJEÇÀO HORIZONTAL DA ÁREA ENVOLVENTE.</v>
          </cell>
          <cell r="D30" t="str">
            <v>01.018.001-0</v>
          </cell>
          <cell r="E30" t="str">
            <v>M2</v>
          </cell>
          <cell r="F30">
            <v>55.8</v>
          </cell>
          <cell r="G30">
            <v>55.8</v>
          </cell>
          <cell r="H30">
            <v>2.9</v>
          </cell>
          <cell r="I30">
            <v>4.88</v>
          </cell>
        </row>
        <row r="31">
          <cell r="B31">
            <v>2</v>
          </cell>
          <cell r="C31" t="str">
            <v>SERVIÇOS PRELIMINARES</v>
          </cell>
        </row>
        <row r="32">
          <cell r="B32" t="str">
            <v>02.01</v>
          </cell>
          <cell r="C32" t="str">
            <v>SINALIZAÇÃO E SEGURANÇA DE VEÍCULOS E PEDESTRES CONF. RESOLUÇÃO SMO 379 DE 29/08/84</v>
          </cell>
        </row>
        <row r="33">
          <cell r="B33" t="str">
            <v>02.01.01</v>
          </cell>
          <cell r="C33" t="str">
            <v>BARRAGEM DE BLOQUEIO P/ DESVIO DE TRANSITO - MOBILIZAÇÃO C/ REAPROVEITAMENTO DE 40 VEZES.</v>
          </cell>
          <cell r="D33" t="str">
            <v>02.020.005-0</v>
          </cell>
          <cell r="E33" t="str">
            <v>M</v>
          </cell>
          <cell r="F33">
            <v>50</v>
          </cell>
          <cell r="G33">
            <v>50</v>
          </cell>
          <cell r="H33">
            <v>0.76</v>
          </cell>
          <cell r="I33">
            <v>1.38</v>
          </cell>
        </row>
        <row r="34">
          <cell r="B34" t="str">
            <v>02.01.02</v>
          </cell>
          <cell r="C34" t="str">
            <v>BARRAGEM DE BLOQUEIO P/ DESVIO DE TRANSITO - COLOCAÇÃO E RETIRADA</v>
          </cell>
          <cell r="D34" t="str">
            <v>02.020.006-0</v>
          </cell>
          <cell r="E34" t="str">
            <v>M</v>
          </cell>
          <cell r="F34">
            <v>167</v>
          </cell>
          <cell r="G34">
            <v>167</v>
          </cell>
          <cell r="H34">
            <v>1.24</v>
          </cell>
          <cell r="I34">
            <v>2.25</v>
          </cell>
        </row>
        <row r="35">
          <cell r="B35" t="str">
            <v>02.01.03</v>
          </cell>
          <cell r="C35" t="str">
            <v>SEMÁFORO P/ SINALIZAÇÃO NOTURNA DE VALAS - MOBILIZAÇÃO</v>
          </cell>
          <cell r="D35" t="str">
            <v>02.020.009-0</v>
          </cell>
          <cell r="E35" t="str">
            <v>UN</v>
          </cell>
          <cell r="F35">
            <v>6</v>
          </cell>
          <cell r="G35">
            <v>6</v>
          </cell>
          <cell r="H35">
            <v>12.43</v>
          </cell>
          <cell r="I35">
            <v>22.57</v>
          </cell>
        </row>
        <row r="36">
          <cell r="B36" t="str">
            <v>02.01.04</v>
          </cell>
          <cell r="C36" t="str">
            <v>SEMÁFORO P/ SINALIZAÇÃO NOTURNA DE VALAS - COLOCAÇÃO E RETIRADA</v>
          </cell>
          <cell r="D36" t="str">
            <v>02.020.010-0</v>
          </cell>
          <cell r="E36" t="str">
            <v>UN</v>
          </cell>
          <cell r="F36">
            <v>36</v>
          </cell>
          <cell r="G36">
            <v>36</v>
          </cell>
          <cell r="H36">
            <v>1.51</v>
          </cell>
          <cell r="I36">
            <v>2.74</v>
          </cell>
        </row>
        <row r="37">
          <cell r="B37" t="str">
            <v>02.01.05</v>
          </cell>
          <cell r="C37" t="str">
            <v>PLACA DE SINALIZAÇÃO PREVENTIVA - MOBILIZAÇÃO</v>
          </cell>
          <cell r="D37" t="str">
            <v>02.020.011-0</v>
          </cell>
          <cell r="E37" t="str">
            <v>UN</v>
          </cell>
          <cell r="F37">
            <v>5</v>
          </cell>
          <cell r="G37">
            <v>5</v>
          </cell>
          <cell r="H37">
            <v>21.95</v>
          </cell>
          <cell r="I37">
            <v>39.86</v>
          </cell>
        </row>
        <row r="38">
          <cell r="B38" t="str">
            <v>02.01.06</v>
          </cell>
          <cell r="C38" t="str">
            <v>PLACA DE SINALIZAÇÃO PREVENTIVA - COLOCAÇÀO E RETIRADA</v>
          </cell>
          <cell r="D38" t="str">
            <v>02.020.012-0</v>
          </cell>
          <cell r="E38" t="str">
            <v>UN</v>
          </cell>
          <cell r="F38">
            <v>5</v>
          </cell>
          <cell r="G38">
            <v>5</v>
          </cell>
          <cell r="H38">
            <v>2.89</v>
          </cell>
          <cell r="I38">
            <v>5.24</v>
          </cell>
        </row>
        <row r="39">
          <cell r="B39" t="str">
            <v>02.01.07</v>
          </cell>
          <cell r="C39" t="str">
            <v>PLACA PARA IDENTIFICAÇÃO DE OBRA EM VIA URBANA - MOBILIZAÇÃO</v>
          </cell>
          <cell r="D39" t="str">
            <v>02.020.007-0</v>
          </cell>
          <cell r="E39" t="str">
            <v>UN</v>
          </cell>
          <cell r="F39">
            <v>2</v>
          </cell>
          <cell r="G39">
            <v>2</v>
          </cell>
          <cell r="H39">
            <v>71.67</v>
          </cell>
          <cell r="I39">
            <v>130.15</v>
          </cell>
        </row>
        <row r="40">
          <cell r="B40" t="str">
            <v>02.01.08</v>
          </cell>
          <cell r="C40" t="str">
            <v xml:space="preserve">PLACA PARA IDENTIFICAÇÃO DE OBRA EM VIA URBANA -  COLOCAÇÃO E RETIRADA </v>
          </cell>
          <cell r="D40" t="str">
            <v>02.020.008-0</v>
          </cell>
          <cell r="E40" t="str">
            <v>UN</v>
          </cell>
          <cell r="F40">
            <v>4</v>
          </cell>
          <cell r="G40">
            <v>4</v>
          </cell>
          <cell r="H40">
            <v>4.87</v>
          </cell>
          <cell r="I40">
            <v>8.84</v>
          </cell>
        </row>
        <row r="41">
          <cell r="B41" t="str">
            <v>02.01.09</v>
          </cell>
          <cell r="C41" t="str">
            <v>CERCA PROTETORA DE  VALA, CONSTRUÍDA C/ MONTANTES DE 3" X 3" DE PINHO COM 1,50 M DE COMPRIMENTO</v>
          </cell>
          <cell r="D41" t="str">
            <v>02.011.001-0</v>
          </cell>
          <cell r="E41" t="str">
            <v>M</v>
          </cell>
          <cell r="F41">
            <v>17</v>
          </cell>
          <cell r="G41">
            <v>17</v>
          </cell>
          <cell r="H41">
            <v>6.91</v>
          </cell>
          <cell r="I41">
            <v>11.29</v>
          </cell>
        </row>
        <row r="42">
          <cell r="B42" t="str">
            <v>02.01.10</v>
          </cell>
          <cell r="C42" t="str">
            <v>CERCA PROTETORA DE VALA, CONSTRUÍDA C/ MONTANTES FINCADOS CADA 2 ME 2 TÁBUAS HORIZ. DE 1" X 12" - MOBILIZAÇÃO</v>
          </cell>
          <cell r="D42" t="str">
            <v>02.011.002-0</v>
          </cell>
          <cell r="E42" t="str">
            <v>M</v>
          </cell>
          <cell r="F42">
            <v>170</v>
          </cell>
          <cell r="G42">
            <v>170</v>
          </cell>
          <cell r="H42">
            <v>4.43</v>
          </cell>
          <cell r="I42">
            <v>7.23</v>
          </cell>
        </row>
        <row r="43">
          <cell r="B43">
            <v>3</v>
          </cell>
          <cell r="C43" t="str">
            <v>MOVIMENTO DE TERRA</v>
          </cell>
        </row>
        <row r="44">
          <cell r="B44" t="str">
            <v>03.01</v>
          </cell>
          <cell r="C44" t="str">
            <v>ESCAVAÇÃO E ATERRO</v>
          </cell>
        </row>
        <row r="45">
          <cell r="B45" t="str">
            <v>03.01.01</v>
          </cell>
          <cell r="C45" t="str">
            <v>DESMATAMENTO E LIMPEZA DO TERRENO C/ TRATOR D7</v>
          </cell>
          <cell r="D45" t="str">
            <v>01.006.004-0</v>
          </cell>
          <cell r="E45" t="str">
            <v>M2</v>
          </cell>
          <cell r="F45">
            <v>55.8</v>
          </cell>
          <cell r="G45">
            <v>55.8</v>
          </cell>
          <cell r="H45">
            <v>0.69</v>
          </cell>
          <cell r="I45">
            <v>1.46</v>
          </cell>
        </row>
        <row r="46">
          <cell r="B46" t="str">
            <v>03.01.02</v>
          </cell>
          <cell r="C46" t="str">
            <v>PREPARO MANUAL TERRENO C/ FERRAMENTAS MANUAIS E RASPAGEM EVENTUALMENTE ATE 0,25M DE PROFUNDIDADE E AFASTAMENTO LATERAL DO MATERIAL EXCEDENTE EXCLUSIVE COMPACTAÇÃO.</v>
          </cell>
          <cell r="D46" t="str">
            <v>01.005.001-0</v>
          </cell>
          <cell r="E46" t="str">
            <v>M2</v>
          </cell>
          <cell r="F46">
            <v>55.8</v>
          </cell>
          <cell r="G46">
            <v>55.8</v>
          </cell>
          <cell r="H46">
            <v>1.82</v>
          </cell>
          <cell r="I46">
            <v>3.4</v>
          </cell>
        </row>
        <row r="47">
          <cell r="B47" t="str">
            <v>03.01.03</v>
          </cell>
          <cell r="C47" t="str">
            <v>ESCAVAÇÃO MECÂNICA DE VALA NÃO ESCORADA, EM MATERIAL DE 1ª CAT. ATÉ 1,5 PROF, UTILIZ. RETRO-ESCAVADEIRA EXCLUSIVE ESGOTAMENTO</v>
          </cell>
          <cell r="D47" t="str">
            <v>03.016.015-0</v>
          </cell>
          <cell r="E47" t="str">
            <v>M3</v>
          </cell>
          <cell r="F47">
            <v>28</v>
          </cell>
          <cell r="G47">
            <v>28</v>
          </cell>
          <cell r="H47">
            <v>2.29</v>
          </cell>
          <cell r="I47">
            <v>4.47</v>
          </cell>
        </row>
        <row r="48">
          <cell r="B48" t="str">
            <v>03.01.04</v>
          </cell>
          <cell r="C48" t="str">
            <v>ESCAV. MEC. VALA/CAVA ESCORADA,  1ª CATEG, C/ ESCAVADEIRA HIDRÁULICA ENTRE 1,5 E 3,0 M PROF., EXCLUSIVE ESGOTAMENTO E ESCORAMENTO</v>
          </cell>
          <cell r="D48" t="str">
            <v>03.020.085-0</v>
          </cell>
          <cell r="E48" t="str">
            <v>M3</v>
          </cell>
          <cell r="F48">
            <v>28</v>
          </cell>
          <cell r="G48">
            <v>28</v>
          </cell>
          <cell r="H48">
            <v>2.41</v>
          </cell>
          <cell r="I48">
            <v>4.4400000000000004</v>
          </cell>
        </row>
        <row r="49">
          <cell r="B49" t="str">
            <v>03.01.05</v>
          </cell>
          <cell r="C49" t="str">
            <v>ESCAVAÇÃO MEC. VALA/CAVA ESCORADA, 1ª CATEG. C/ ESCAVADEIRA HIDRÁULICA ENTRE 3,00 E 4,50 M DE PROF., EXCLUSIVE ESGOTAMENTO E ESCORAMENTO</v>
          </cell>
          <cell r="D49" t="str">
            <v>03.020.090-0</v>
          </cell>
          <cell r="E49" t="str">
            <v>M3</v>
          </cell>
          <cell r="F49">
            <v>28</v>
          </cell>
          <cell r="G49">
            <v>28</v>
          </cell>
          <cell r="H49">
            <v>3.58</v>
          </cell>
          <cell r="I49">
            <v>6.6</v>
          </cell>
        </row>
        <row r="50">
          <cell r="B50" t="str">
            <v>03.01.06</v>
          </cell>
          <cell r="C50" t="str">
            <v>ESCAVAÇÃO MEC. VALA/CAVA ESCORADA, 1ª CATEG. C/ ESCAVADEIRA HIDRÁULICA ENTRE 4,50 E 6,0 M DE PROF., EXCLUSIVE ESGOTAMENTO E ESCORAMENTO</v>
          </cell>
          <cell r="D50" t="str">
            <v>03.020.100-0</v>
          </cell>
          <cell r="E50" t="str">
            <v>M3</v>
          </cell>
          <cell r="F50">
            <v>28</v>
          </cell>
          <cell r="G50">
            <v>28</v>
          </cell>
          <cell r="H50">
            <v>5.23</v>
          </cell>
          <cell r="I50">
            <v>9.65</v>
          </cell>
        </row>
        <row r="51">
          <cell r="B51" t="str">
            <v>03.01.07</v>
          </cell>
          <cell r="C51" t="str">
            <v>ESCAVAÇÃO MEC. VALA/CAVA ESTRONCADA, 1ª CATEG. ACIMA DE 6M DE PROFUNDIDADE</v>
          </cell>
          <cell r="D51" t="str">
            <v>03.020.110-1</v>
          </cell>
          <cell r="E51" t="str">
            <v>M3</v>
          </cell>
          <cell r="F51">
            <v>37</v>
          </cell>
          <cell r="G51">
            <v>37</v>
          </cell>
          <cell r="H51">
            <v>9.9600000000000009</v>
          </cell>
          <cell r="I51">
            <v>18.38</v>
          </cell>
        </row>
        <row r="52">
          <cell r="B52" t="str">
            <v>03.01.08</v>
          </cell>
          <cell r="C52" t="str">
            <v>REATERRO COMPACTADO VALA/CAVA C/MAT. ESCAV. SELECIONADO EM CAMADAS DE 30 CM</v>
          </cell>
          <cell r="D52" t="str">
            <v>03.013.001-0</v>
          </cell>
          <cell r="E52" t="str">
            <v>M3</v>
          </cell>
          <cell r="F52">
            <v>20</v>
          </cell>
          <cell r="G52">
            <v>20</v>
          </cell>
          <cell r="H52">
            <v>5.97</v>
          </cell>
          <cell r="I52">
            <v>11.13</v>
          </cell>
        </row>
        <row r="53">
          <cell r="B53" t="str">
            <v>03.01.09</v>
          </cell>
          <cell r="C53" t="str">
            <v>REATERRO DE VALA/CAVA COM MATERIAL DE BOA QUALIDADE, UTILIZANDO VIBRO COMPACTADOR PORTÁTIL, EXCLUSIVE MATERIAL</v>
          </cell>
          <cell r="D53" t="str">
            <v>03.011.015-0</v>
          </cell>
          <cell r="E53" t="str">
            <v>M3</v>
          </cell>
          <cell r="F53">
            <v>21</v>
          </cell>
          <cell r="G53">
            <v>21</v>
          </cell>
          <cell r="H53">
            <v>4.76</v>
          </cell>
          <cell r="I53">
            <v>8.42</v>
          </cell>
        </row>
        <row r="54">
          <cell r="B54" t="str">
            <v>03.01.10</v>
          </cell>
          <cell r="C54" t="str">
            <v xml:space="preserve">REATERRO DE VALA COM PÓ DE PEDRA, INCLUSIVE FORNECIMENTO DOS MATERIAIS </v>
          </cell>
          <cell r="D54" t="str">
            <v>03.015.010-0</v>
          </cell>
          <cell r="E54" t="str">
            <v>M3</v>
          </cell>
          <cell r="F54">
            <v>40</v>
          </cell>
          <cell r="G54">
            <v>40</v>
          </cell>
          <cell r="H54">
            <v>15.47</v>
          </cell>
          <cell r="I54">
            <v>25.61</v>
          </cell>
        </row>
        <row r="55">
          <cell r="B55" t="str">
            <v>03.01.11</v>
          </cell>
          <cell r="C55" t="str">
            <v>ESCAVAÇÃO CARGA E DESCARGA, TRANSPORTE A 10 KM, EXCLUSIVE ROYALITIES SOBRE O MATERIAL</v>
          </cell>
          <cell r="D55" t="str">
            <v>03.010.007-0</v>
          </cell>
          <cell r="E55" t="str">
            <v>M3</v>
          </cell>
          <cell r="F55">
            <v>21</v>
          </cell>
          <cell r="G55">
            <v>21</v>
          </cell>
          <cell r="H55">
            <v>8.3800000000000008</v>
          </cell>
          <cell r="I55">
            <v>17.07</v>
          </cell>
        </row>
        <row r="56">
          <cell r="B56" t="str">
            <v>03.01.12</v>
          </cell>
          <cell r="C56" t="str">
            <v>ROYALTIES SOBRE MATERIAL DE JAZIDA</v>
          </cell>
          <cell r="D56" t="str">
            <v>01.090.002-1</v>
          </cell>
          <cell r="E56" t="str">
            <v>M3</v>
          </cell>
          <cell r="F56">
            <v>21</v>
          </cell>
          <cell r="G56">
            <v>21</v>
          </cell>
          <cell r="H56">
            <v>1.1599999999999999</v>
          </cell>
          <cell r="I56">
            <v>2.0699999999999998</v>
          </cell>
        </row>
        <row r="57">
          <cell r="B57" t="str">
            <v>03.02</v>
          </cell>
          <cell r="C57" t="str">
            <v>TRANSPORTE DE SOLOS</v>
          </cell>
        </row>
        <row r="58">
          <cell r="B58" t="str">
            <v>03.02.01</v>
          </cell>
          <cell r="C58" t="str">
            <v>CARGA E DESCARGA MECÂNICA MATERIAL A GRANEL EM CAMINHÃO, INCLUSIVE EQUIPAMENTO CARREGADOR</v>
          </cell>
          <cell r="D58" t="str">
            <v>04.011.051-0</v>
          </cell>
          <cell r="E58" t="str">
            <v>T</v>
          </cell>
          <cell r="F58">
            <v>110</v>
          </cell>
          <cell r="G58">
            <v>110</v>
          </cell>
          <cell r="H58">
            <v>3.37</v>
          </cell>
          <cell r="I58">
            <v>6.76</v>
          </cell>
        </row>
        <row r="59">
          <cell r="B59" t="str">
            <v>03.02.02</v>
          </cell>
          <cell r="C59" t="str">
            <v>TRANSP. DE CARGA DE QUALQUER NATUREZA, EXCL. AS DESPESAS DE CARGA E DESCARGA TANTO DE ESPERA DO CAMINHÃO COMO DE SERVENTE OU EQUIP. AUXIL., A VELOC. MEDIA DE 40KM/H CAMINHAO BASCULANTE A ÓLEO DIESEL DE 8T</v>
          </cell>
          <cell r="D59" t="str">
            <v>04.005.121-0</v>
          </cell>
          <cell r="E59" t="str">
            <v>T.KM</v>
          </cell>
          <cell r="F59">
            <v>2200</v>
          </cell>
          <cell r="G59">
            <v>2200</v>
          </cell>
          <cell r="H59">
            <v>0.26</v>
          </cell>
          <cell r="I59">
            <v>0.49</v>
          </cell>
        </row>
        <row r="60">
          <cell r="B60">
            <v>4</v>
          </cell>
          <cell r="C60" t="str">
            <v>ESCORAMENTO</v>
          </cell>
        </row>
        <row r="61">
          <cell r="B61" t="str">
            <v>04.01</v>
          </cell>
          <cell r="C61" t="str">
            <v>ESCORAMENTO MISTO DE PRANCHADA HORIZONTAL ATÉ 8M DE PROFUNDIDADE COM PRANCHAS DE MADEIRA DE 3" X 12", ESTACAS LONGARINAS E ESTRONCAS DE AÇO I DE 10", INCLUSIVE FORNECIMENTO, COLOCAÇÃO E RETIRADA DE TODOS OS MATERIAIS, COM REAPROVEITAMENTO DESTES.</v>
          </cell>
          <cell r="D61" t="str">
            <v>05.077.001-1</v>
          </cell>
          <cell r="E61" t="str">
            <v>M2</v>
          </cell>
          <cell r="F61">
            <v>140</v>
          </cell>
          <cell r="G61">
            <v>140</v>
          </cell>
          <cell r="H61">
            <v>157.75</v>
          </cell>
          <cell r="I61">
            <v>283.95</v>
          </cell>
        </row>
        <row r="62">
          <cell r="B62">
            <v>5</v>
          </cell>
          <cell r="C62" t="str">
            <v>ESGOTAMENTO</v>
          </cell>
        </row>
        <row r="63">
          <cell r="B63" t="str">
            <v>05.01</v>
          </cell>
          <cell r="C63" t="str">
            <v>ESGOTAMENTO DE VALA/CAVA P/ BOMBEAMENTO DIRETO</v>
          </cell>
          <cell r="D63" t="str">
            <v>05.010.005-0</v>
          </cell>
          <cell r="E63" t="str">
            <v>CV.H</v>
          </cell>
          <cell r="F63">
            <v>4800</v>
          </cell>
          <cell r="G63">
            <v>4800</v>
          </cell>
          <cell r="H63">
            <v>1.67</v>
          </cell>
          <cell r="I63">
            <v>2.66</v>
          </cell>
        </row>
        <row r="64">
          <cell r="B64" t="str">
            <v>05.02</v>
          </cell>
          <cell r="C64" t="str">
            <v>MONTAGEM E DESMONT. CONJ. BOMBAS, CABINE E TUBULAÇÃO COLETORA DE SIST. REBAIXAMENTO.</v>
          </cell>
          <cell r="D64" t="str">
            <v>01.007.010-0</v>
          </cell>
          <cell r="E64" t="str">
            <v>UN</v>
          </cell>
          <cell r="F64">
            <v>1</v>
          </cell>
          <cell r="G64">
            <v>1</v>
          </cell>
          <cell r="H64">
            <v>1036.4000000000001</v>
          </cell>
          <cell r="I64">
            <v>1587.76</v>
          </cell>
        </row>
        <row r="65">
          <cell r="B65" t="str">
            <v>05.03</v>
          </cell>
          <cell r="C65" t="str">
            <v>CRAVAÇÃO E RETIRADA DE PONTEIRA FILTRANTE</v>
          </cell>
          <cell r="D65" t="str">
            <v>01.007.020-0</v>
          </cell>
          <cell r="E65" t="str">
            <v>UN</v>
          </cell>
          <cell r="F65">
            <v>30</v>
          </cell>
          <cell r="G65">
            <v>30</v>
          </cell>
          <cell r="H65">
            <v>40.299999999999997</v>
          </cell>
          <cell r="I65">
            <v>61.73</v>
          </cell>
        </row>
        <row r="66">
          <cell r="B66" t="str">
            <v>05.04</v>
          </cell>
          <cell r="C66" t="str">
            <v>DESPESAS DE ENERGIA DE SIST. REBAIXAMENTO</v>
          </cell>
          <cell r="D66" t="str">
            <v>01.007.030-0</v>
          </cell>
          <cell r="E66" t="str">
            <v>CV.H</v>
          </cell>
          <cell r="F66">
            <v>14400</v>
          </cell>
          <cell r="G66">
            <v>14400</v>
          </cell>
          <cell r="H66">
            <v>0.27</v>
          </cell>
          <cell r="I66">
            <v>0.41</v>
          </cell>
        </row>
        <row r="67">
          <cell r="B67" t="str">
            <v>05.05</v>
          </cell>
          <cell r="C67" t="str">
            <v>MANUTENÇÃO E OPERAÇAO DO SIST. DE REBAIXAMENTO</v>
          </cell>
          <cell r="D67" t="str">
            <v>01.007.025-0</v>
          </cell>
          <cell r="E67" t="str">
            <v>DIA</v>
          </cell>
          <cell r="F67">
            <v>60</v>
          </cell>
          <cell r="G67">
            <v>60</v>
          </cell>
          <cell r="H67">
            <v>97.88</v>
          </cell>
          <cell r="I67">
            <v>149.94999999999999</v>
          </cell>
        </row>
        <row r="68">
          <cell r="B68">
            <v>6</v>
          </cell>
          <cell r="C68" t="str">
            <v>ESTRUTURAS E FUNDAÇÕES DIRETAS</v>
          </cell>
        </row>
        <row r="69">
          <cell r="B69" t="str">
            <v>06.01</v>
          </cell>
          <cell r="C69" t="str">
            <v>CONCR. DOSADO RACIONALMENTE P/FCK 10 MPa INCL. MAT. PREPARO, TRANSPORTE, LANÇAMENTO E ADENSAMENTO</v>
          </cell>
          <cell r="D69" t="str">
            <v>11.003.001-0</v>
          </cell>
          <cell r="E69" t="str">
            <v>M3</v>
          </cell>
          <cell r="F69">
            <v>3</v>
          </cell>
          <cell r="G69">
            <v>3</v>
          </cell>
          <cell r="H69">
            <v>211.76</v>
          </cell>
          <cell r="I69">
            <v>280.79000000000002</v>
          </cell>
        </row>
        <row r="70">
          <cell r="B70" t="str">
            <v>06.02</v>
          </cell>
          <cell r="C70" t="str">
            <v>CONCRETO DOSADO RACIONALMENTE P/FCK 20 MPa, INCLUSIVE MATERIAL, PREPARO, TRANSPORTE, LANÇAMENTO E ADENSAMENTO.</v>
          </cell>
          <cell r="D70" t="str">
            <v>11.003.003-0</v>
          </cell>
          <cell r="E70" t="str">
            <v>M3</v>
          </cell>
          <cell r="F70">
            <v>3.5</v>
          </cell>
          <cell r="G70">
            <v>3.5</v>
          </cell>
          <cell r="H70">
            <v>287.55</v>
          </cell>
          <cell r="I70">
            <v>381.29</v>
          </cell>
        </row>
        <row r="71">
          <cell r="B71" t="str">
            <v>06.03</v>
          </cell>
          <cell r="C71" t="str">
            <v>FORMA DE MAD. P/ MOLDAGEM DE PEÇAS DE CONCR. ARM. C/ PARAMENTOS PLANOS EM LAJES, VIGAS, PAREDES, ETC.,INCL. FORN. DOS MAT. E DESMOLDAGEM SERVINDO A MAD. 1,4 VEZES, TABUAS DE PINHO DE 3º, OU MAD. EQUIVAL.,C/e = 2,5cm, SERVINDO TAMBEM P/ TRAVESSAS, EXC. ESC</v>
          </cell>
          <cell r="D71" t="str">
            <v>11.004.022-0</v>
          </cell>
          <cell r="E71" t="str">
            <v>M2</v>
          </cell>
          <cell r="F71">
            <v>13</v>
          </cell>
          <cell r="G71">
            <v>13</v>
          </cell>
          <cell r="H71">
            <v>36.85</v>
          </cell>
          <cell r="I71">
            <v>61.57</v>
          </cell>
        </row>
        <row r="72">
          <cell r="B72" t="str">
            <v>06.04</v>
          </cell>
          <cell r="C72" t="str">
            <v>ESCOR. DE FORMAS C/ MAD. P/ LAJES E TETOS</v>
          </cell>
          <cell r="D72" t="str">
            <v>11.004.035-0</v>
          </cell>
          <cell r="E72" t="str">
            <v>M3</v>
          </cell>
          <cell r="F72">
            <v>66.12</v>
          </cell>
          <cell r="G72">
            <v>66.12</v>
          </cell>
          <cell r="H72">
            <v>2.59</v>
          </cell>
          <cell r="I72">
            <v>4.32</v>
          </cell>
        </row>
        <row r="73">
          <cell r="B73" t="str">
            <v>06.05</v>
          </cell>
          <cell r="C73" t="str">
            <v>FORN. DE BARRA DE AÇO CA-50 DE 8MM ATE 12,5 MM</v>
          </cell>
          <cell r="D73" t="str">
            <v>11.009.014-0</v>
          </cell>
          <cell r="E73" t="str">
            <v>KG</v>
          </cell>
          <cell r="F73">
            <v>280</v>
          </cell>
          <cell r="G73">
            <v>280</v>
          </cell>
          <cell r="H73">
            <v>1.51</v>
          </cell>
          <cell r="I73">
            <v>3.02</v>
          </cell>
        </row>
        <row r="74">
          <cell r="B74" t="str">
            <v>06.06</v>
          </cell>
          <cell r="C74" t="str">
            <v>FORN. DE BARRA DE AÇO CA-50 DIAM. ACIMA DE 12,5 MM</v>
          </cell>
          <cell r="D74" t="str">
            <v>11.009.015-0</v>
          </cell>
          <cell r="E74" t="str">
            <v>KG</v>
          </cell>
          <cell r="F74">
            <v>35</v>
          </cell>
          <cell r="G74">
            <v>35</v>
          </cell>
          <cell r="H74">
            <v>1.35</v>
          </cell>
          <cell r="I74">
            <v>2.7</v>
          </cell>
        </row>
        <row r="75">
          <cell r="B75" t="str">
            <v>06.07</v>
          </cell>
          <cell r="C75" t="str">
            <v>CORTE DOBRAGEM MONTAGEM E COLOCAÇÃO DE FERRAGEM NAS FORMAS, AÇO CA50A OU CA50B, DIÂM. ATÉ 12,5MM</v>
          </cell>
          <cell r="D75" t="str">
            <v>11.011.030-0</v>
          </cell>
          <cell r="E75" t="str">
            <v>KG</v>
          </cell>
          <cell r="F75">
            <v>280</v>
          </cell>
          <cell r="G75">
            <v>280</v>
          </cell>
          <cell r="H75">
            <v>0.8</v>
          </cell>
          <cell r="I75">
            <v>1.44</v>
          </cell>
        </row>
        <row r="76">
          <cell r="B76" t="str">
            <v>06.08</v>
          </cell>
          <cell r="C76" t="str">
            <v>CORTE DOBRAGEM MONTAGEM E COLOCAÇÃO DE FERRAGENS NAS FORMAS,  ACO CA50A OU CA50B, DIÂM. ACIMA DE 12,5MM</v>
          </cell>
          <cell r="D76" t="str">
            <v>11.011.031-0</v>
          </cell>
          <cell r="E76" t="str">
            <v>KG</v>
          </cell>
          <cell r="F76">
            <v>35</v>
          </cell>
          <cell r="G76">
            <v>35</v>
          </cell>
          <cell r="H76">
            <v>0.8</v>
          </cell>
          <cell r="I76">
            <v>1.44</v>
          </cell>
        </row>
        <row r="77">
          <cell r="B77" t="str">
            <v>06.09</v>
          </cell>
          <cell r="C77" t="str">
            <v xml:space="preserve">FORNECIMENTO E ASSENTAMENTO DE ANEL DE CONCRETO DI = 3,00M </v>
          </cell>
          <cell r="D77" t="str">
            <v>06.018.004-3</v>
          </cell>
          <cell r="E77" t="str">
            <v>M</v>
          </cell>
          <cell r="F77">
            <v>7.5</v>
          </cell>
          <cell r="G77">
            <v>7.5</v>
          </cell>
          <cell r="H77">
            <v>1196.17</v>
          </cell>
          <cell r="I77">
            <v>2218.89</v>
          </cell>
        </row>
        <row r="78">
          <cell r="B78" t="str">
            <v>06.10</v>
          </cell>
          <cell r="C78" t="str">
            <v>FORNECIMENTO E ASSENTAMENTO DE TAMPÃO DE F.F. DE TRÊS SEÇÕES (TS)</v>
          </cell>
          <cell r="D78" t="str">
            <v>06.016.016-0</v>
          </cell>
          <cell r="E78" t="str">
            <v>UN</v>
          </cell>
          <cell r="F78">
            <v>1</v>
          </cell>
          <cell r="G78">
            <v>1</v>
          </cell>
          <cell r="H78">
            <v>981.19</v>
          </cell>
          <cell r="I78">
            <v>3038.74</v>
          </cell>
        </row>
        <row r="79">
          <cell r="B79">
            <v>7</v>
          </cell>
          <cell r="C79" t="str">
            <v>FECHAMENTO</v>
          </cell>
        </row>
        <row r="80">
          <cell r="B80" t="str">
            <v>07.01</v>
          </cell>
          <cell r="C80" t="str">
            <v>ALVENARIA E ELEMENTOS DIVISÓRIOS</v>
          </cell>
        </row>
        <row r="81">
          <cell r="B81" t="str">
            <v>07.01.01</v>
          </cell>
          <cell r="C81" t="str">
            <v xml:space="preserve">ALVENARIA DE BLOCOS DE CONCRETO MEIA VEZ (10CM) </v>
          </cell>
          <cell r="D81" t="str">
            <v>12.005.010-0</v>
          </cell>
          <cell r="E81" t="str">
            <v>M2</v>
          </cell>
          <cell r="F81">
            <v>12.5</v>
          </cell>
          <cell r="G81">
            <v>12.5</v>
          </cell>
          <cell r="H81">
            <v>18.43</v>
          </cell>
          <cell r="I81">
            <v>28.65</v>
          </cell>
        </row>
        <row r="82">
          <cell r="B82">
            <v>8</v>
          </cell>
          <cell r="C82" t="str">
            <v>REVESTIMENTOS E TRATAMENTOS DE SUPERFICIES</v>
          </cell>
        </row>
        <row r="83">
          <cell r="B83" t="str">
            <v>08.01</v>
          </cell>
          <cell r="C83" t="str">
            <v>REVESTIMENTO DE PISOS, TETOS E PAREDES</v>
          </cell>
        </row>
        <row r="84">
          <cell r="B84" t="str">
            <v>08.01.01</v>
          </cell>
          <cell r="C84" t="str">
            <v>REVESTIMENTO INTERNO/EXTERNO C/ARG. CIM/AREIA 1:3 INCL. CHAPISCO</v>
          </cell>
          <cell r="D84" t="str">
            <v>13.001.025-0</v>
          </cell>
          <cell r="E84" t="str">
            <v>M2</v>
          </cell>
          <cell r="F84">
            <v>78</v>
          </cell>
          <cell r="G84">
            <v>78</v>
          </cell>
          <cell r="H84">
            <v>17.27</v>
          </cell>
          <cell r="I84">
            <v>26.44</v>
          </cell>
        </row>
        <row r="85">
          <cell r="B85" t="str">
            <v>08.01.02</v>
          </cell>
          <cell r="C85" t="str">
            <v>PISO CIMENTADO 1,5CM C/ARG. CIM/AREIA 1:3 ASPERO</v>
          </cell>
          <cell r="D85" t="str">
            <v>13.301.081-0</v>
          </cell>
          <cell r="E85" t="str">
            <v>M2</v>
          </cell>
          <cell r="F85">
            <v>7</v>
          </cell>
          <cell r="G85">
            <v>7</v>
          </cell>
          <cell r="H85">
            <v>20.73</v>
          </cell>
          <cell r="I85">
            <v>34.409999999999997</v>
          </cell>
        </row>
        <row r="86">
          <cell r="B86" t="str">
            <v>08.02</v>
          </cell>
          <cell r="C86" t="str">
            <v>IMPERMEABILIZACAO E ISOLAMENTO TERMICO</v>
          </cell>
        </row>
        <row r="87">
          <cell r="B87" t="str">
            <v>08.02.01</v>
          </cell>
          <cell r="C87" t="str">
            <v>PINTURA ASFALTICA (HIDRO-ASFALTO) COM CONSUMO DE 1,2 Kg/m2 SOBRE SUPERFICIES LISAS</v>
          </cell>
          <cell r="D87" t="str">
            <v>16.030.001-0</v>
          </cell>
          <cell r="E87" t="str">
            <v>M2</v>
          </cell>
          <cell r="F87">
            <v>70</v>
          </cell>
          <cell r="G87">
            <v>70</v>
          </cell>
          <cell r="H87">
            <v>6.91</v>
          </cell>
          <cell r="I87">
            <v>13.79</v>
          </cell>
        </row>
        <row r="88">
          <cell r="B88">
            <v>9</v>
          </cell>
          <cell r="C88" t="str">
            <v>INTALAÇÕES DE PRODUÇÃO</v>
          </cell>
        </row>
        <row r="89">
          <cell r="B89" t="str">
            <v>09.01</v>
          </cell>
          <cell r="C89" t="str">
            <v>FORNECIMENTO DE MATERIAIS</v>
          </cell>
        </row>
        <row r="90">
          <cell r="B90" t="str">
            <v>09.01.01</v>
          </cell>
          <cell r="C90" t="str">
            <v xml:space="preserve">FORNECIMENTO DE TUBO DE FERRO FUNDIDO (SEM ASSENTAMENTO), DÚCTIL, CLASSE K-12, PN-10, FLANGE-FLANGE, EXCL. ACESSÓRIOS DA JUNTA, COM DIÂMETRO DE 150 mm, COMPRIMENTO DE 0,5 A 1,00 </v>
          </cell>
          <cell r="D90" t="str">
            <v>06.201.053-0</v>
          </cell>
          <cell r="E90" t="str">
            <v>UN</v>
          </cell>
          <cell r="F90">
            <v>4</v>
          </cell>
          <cell r="G90">
            <v>4</v>
          </cell>
          <cell r="H90">
            <v>700.15</v>
          </cell>
          <cell r="I90">
            <v>1743.37</v>
          </cell>
        </row>
        <row r="91">
          <cell r="B91" t="str">
            <v>09.01.02</v>
          </cell>
          <cell r="C91" t="str">
            <v xml:space="preserve">FORNECIMENTO DE TUBO DE FERRO FUNDIDO (SEM ASSENTAMENTO), DÚCTIL, CLASSE K-12, PN-10, PONTA-FLANGE, EXCL. ACESSÓRIOS DA JUNTA, COM DIÂMETRO DE 150 mm, COMPRIMENTO DE 0,5 A 1,00 </v>
          </cell>
          <cell r="D91" t="str">
            <v>06.201.103-0</v>
          </cell>
          <cell r="E91" t="str">
            <v>UN</v>
          </cell>
          <cell r="F91">
            <v>1</v>
          </cell>
          <cell r="G91">
            <v>1</v>
          </cell>
          <cell r="H91">
            <v>141.69999999999999</v>
          </cell>
          <cell r="I91">
            <v>352.83</v>
          </cell>
        </row>
        <row r="92">
          <cell r="B92" t="str">
            <v>09.01.03</v>
          </cell>
          <cell r="C92" t="str">
            <v>FORNECIMENTO DE ADICIONAL DE EXTENSÃO EXCEDENTE A 1,00 m DE TUBO DE FERRO FUNDIDO (EXCL. ASSENTAMENTO), DÚCTIL, CLASSE K-12, COM DIÂMETRO DE 150 mm</v>
          </cell>
          <cell r="D92" t="str">
            <v>06.201.153-0</v>
          </cell>
          <cell r="E92" t="str">
            <v>M</v>
          </cell>
          <cell r="F92">
            <v>10.65</v>
          </cell>
          <cell r="G92">
            <v>10.65</v>
          </cell>
          <cell r="H92">
            <v>121.38</v>
          </cell>
          <cell r="I92">
            <v>302.23</v>
          </cell>
        </row>
        <row r="93">
          <cell r="B93" t="str">
            <v>09.01.04</v>
          </cell>
          <cell r="C93" t="str">
            <v>FORN. DE CURVA F.FUNDIDO FF PN10 DN=150 MM X 90</v>
          </cell>
          <cell r="D93" t="str">
            <v>06.200.216-7</v>
          </cell>
          <cell r="E93" t="str">
            <v>UN</v>
          </cell>
          <cell r="F93">
            <v>2</v>
          </cell>
          <cell r="G93">
            <v>2</v>
          </cell>
          <cell r="H93">
            <v>197.71</v>
          </cell>
          <cell r="I93">
            <v>621.6</v>
          </cell>
        </row>
        <row r="94">
          <cell r="B94" t="str">
            <v>09.01.05</v>
          </cell>
          <cell r="C94" t="str">
            <v>FORN. DE CURVA F.FUNDIDO FF PN10 DN=150 MM X 45</v>
          </cell>
          <cell r="D94" t="str">
            <v>06.200.216-8</v>
          </cell>
          <cell r="E94" t="str">
            <v>UN</v>
          </cell>
          <cell r="F94">
            <v>2</v>
          </cell>
          <cell r="G94">
            <v>2</v>
          </cell>
          <cell r="H94">
            <v>189.47</v>
          </cell>
          <cell r="I94">
            <v>595.69000000000005</v>
          </cell>
        </row>
        <row r="95">
          <cell r="B95" t="str">
            <v>09.01.06</v>
          </cell>
          <cell r="C95" t="str">
            <v>FORN. VALVULA RETENÇÃO DUPLA PORTINHOLA MONTAGEM ENTRE FLANGES PN10 DN=150 MM</v>
          </cell>
          <cell r="D95" t="str">
            <v>06.200.416-4</v>
          </cell>
          <cell r="E95" t="str">
            <v>UN</v>
          </cell>
          <cell r="F95">
            <v>2</v>
          </cell>
          <cell r="G95">
            <v>2</v>
          </cell>
          <cell r="H95">
            <v>674.24</v>
          </cell>
          <cell r="I95">
            <v>2119.81</v>
          </cell>
        </row>
        <row r="96">
          <cell r="B96" t="str">
            <v>09.01.07</v>
          </cell>
          <cell r="C96" t="str">
            <v>FORN. REGISTRO DE GAVETA F.FUNDIDO FC PN10 DN=150MM</v>
          </cell>
          <cell r="D96" t="str">
            <v>06.200.361-4</v>
          </cell>
          <cell r="E96" t="str">
            <v>UN</v>
          </cell>
          <cell r="F96">
            <v>2</v>
          </cell>
          <cell r="G96">
            <v>2</v>
          </cell>
          <cell r="H96">
            <v>1171.3800000000001</v>
          </cell>
          <cell r="I96">
            <v>3682.81</v>
          </cell>
        </row>
        <row r="97">
          <cell r="B97" t="str">
            <v>09.01.08</v>
          </cell>
          <cell r="C97" t="str">
            <v>FORN. TE F.FUNDIDO FF PN10 DN=150X150 MM</v>
          </cell>
          <cell r="D97" t="str">
            <v>06.200.233-6</v>
          </cell>
          <cell r="E97" t="str">
            <v>UN</v>
          </cell>
          <cell r="F97">
            <v>1</v>
          </cell>
          <cell r="G97">
            <v>1</v>
          </cell>
          <cell r="H97">
            <v>154.85</v>
          </cell>
          <cell r="I97">
            <v>486.84</v>
          </cell>
        </row>
        <row r="98">
          <cell r="B98" t="str">
            <v>09.02</v>
          </cell>
          <cell r="C98" t="str">
            <v>ASSENTAMENTO</v>
          </cell>
        </row>
        <row r="99">
          <cell r="B99" t="str">
            <v>09.02.01</v>
          </cell>
          <cell r="C99" t="str">
            <v>MONTAGEM DE TUBOS E CONEXÕES E ACESSÓRIOS</v>
          </cell>
        </row>
        <row r="100">
          <cell r="B100" t="str">
            <v>09.02.01,01</v>
          </cell>
          <cell r="C100" t="str">
            <v>MONTAGEM DE PECAS OU TUBOS ATE 1M C/FLANGES, COM FORN. DOS MAT. DAS JUNTAS,  POR JUNTA DN = 150MM</v>
          </cell>
          <cell r="D100" t="str">
            <v>06.011.104-0</v>
          </cell>
          <cell r="E100" t="str">
            <v>UN</v>
          </cell>
          <cell r="F100">
            <v>10</v>
          </cell>
          <cell r="G100">
            <v>10</v>
          </cell>
          <cell r="H100">
            <v>29.91</v>
          </cell>
          <cell r="I100">
            <v>72.92</v>
          </cell>
        </row>
        <row r="101">
          <cell r="B101" t="str">
            <v>09.02.01.02</v>
          </cell>
          <cell r="C101" t="str">
            <v>ADICIONAL  DE MONTAGEM DE COMPR. EXCEDENTE DE 1 M EM CADA TUBO C/FLANGES DN= 15O MM</v>
          </cell>
          <cell r="D101" t="str">
            <v>06.011.194-0</v>
          </cell>
          <cell r="E101" t="str">
            <v>M</v>
          </cell>
          <cell r="F101">
            <v>10.65</v>
          </cell>
          <cell r="G101">
            <v>10.65</v>
          </cell>
          <cell r="H101">
            <v>2.44</v>
          </cell>
          <cell r="I101">
            <v>5.94</v>
          </cell>
        </row>
        <row r="102">
          <cell r="B102" t="str">
            <v>09.02.01.03</v>
          </cell>
          <cell r="C102" t="str">
            <v>MONTAGEM SEM FORNECIMENTO, DE VÁLVULAS DE GAVETA (REGISTROS), VÁLVULAS DE RETENÇÃO, VENTOSAS, HIDRANTES, ETC, COM FLANGES CLASSE PN-10, INCLUSIVE O FORNECIMENTO DOS MATERIAIS PARA AS JUNTAS (ARRUELAS DE BOORACHA E PARAFUSOS COM PORCAS), POR JUNTA FLANGEAD</v>
          </cell>
          <cell r="D102" t="str">
            <v>06.011.224-0</v>
          </cell>
          <cell r="E102" t="str">
            <v>UN</v>
          </cell>
          <cell r="F102">
            <v>4</v>
          </cell>
          <cell r="G102">
            <v>4</v>
          </cell>
          <cell r="H102">
            <v>20.85</v>
          </cell>
          <cell r="I102">
            <v>50.83</v>
          </cell>
        </row>
        <row r="103">
          <cell r="B103" t="str">
            <v>09.02.01.04</v>
          </cell>
          <cell r="C103" t="str">
            <v>MONTAGEM SEM FORNECIMENTO, DE ACESSÓRIOS HIDRAULICOS TIPO "WAFER" (VÁLVULAS BORBOLETA, VÁLVULAS DE RETENÇÃO E SIMILARES), PARA MONTAGEM ENTRE FLANGES ADJACENTES CLASSE PN-10, INCLUSIVE O FORNECIMENTO DOS MATERIAIS PARA AS JUNTAS (TIRANTES COM PORCAS E PAR</v>
          </cell>
          <cell r="D103" t="str">
            <v>06.011.020-3</v>
          </cell>
          <cell r="E103" t="str">
            <v>UN</v>
          </cell>
          <cell r="F103">
            <v>2</v>
          </cell>
          <cell r="G103">
            <v>2</v>
          </cell>
          <cell r="H103">
            <v>27.92</v>
          </cell>
          <cell r="I103">
            <v>68.06</v>
          </cell>
        </row>
        <row r="104">
          <cell r="B104" t="str">
            <v>09.03</v>
          </cell>
          <cell r="C104" t="str">
            <v>INSTALAÇÕES ELÉTRICAS</v>
          </cell>
        </row>
        <row r="105">
          <cell r="B105" t="str">
            <v>09.03.01</v>
          </cell>
          <cell r="C105" t="str">
            <v>POSTE DE CONCRETO DE 11 M X 300 KGF</v>
          </cell>
          <cell r="D105" t="str">
            <v>15.013.031-0</v>
          </cell>
          <cell r="E105" t="str">
            <v>UN</v>
          </cell>
          <cell r="F105">
            <v>1</v>
          </cell>
          <cell r="G105">
            <v>1</v>
          </cell>
          <cell r="H105">
            <v>492.92</v>
          </cell>
          <cell r="I105">
            <v>855.21</v>
          </cell>
        </row>
        <row r="106">
          <cell r="B106" t="str">
            <v>09.03.02</v>
          </cell>
          <cell r="C106" t="str">
            <v>CAIXAS, QUADROS, FERRAGENS E INST. ELÉTRICA COMPLETA P/ SUBESTAÇÃO SIMPLIFICADA, PADRÃO LIGHT PARA 30 KVA, PARA-RAIO, ATERRAMENTO EXCL. TRANSFORMADOR</v>
          </cell>
          <cell r="D106" t="str">
            <v>15.007.001-4</v>
          </cell>
          <cell r="E106" t="str">
            <v>UN</v>
          </cell>
          <cell r="F106">
            <v>1</v>
          </cell>
          <cell r="G106">
            <v>1</v>
          </cell>
          <cell r="H106">
            <v>2202.92</v>
          </cell>
          <cell r="I106">
            <v>4789.1400000000003</v>
          </cell>
        </row>
        <row r="107">
          <cell r="B107" t="str">
            <v>09.03.03</v>
          </cell>
          <cell r="C107" t="str">
            <v>TRANSFORMADOR 30 KVA, TRIFÁSICO, 60 HZ, FORN. E COLOC.</v>
          </cell>
          <cell r="D107" t="str">
            <v>18.028.001-0</v>
          </cell>
          <cell r="E107" t="str">
            <v>UN</v>
          </cell>
          <cell r="F107">
            <v>1</v>
          </cell>
          <cell r="G107">
            <v>1</v>
          </cell>
          <cell r="H107">
            <v>2227.1</v>
          </cell>
          <cell r="I107">
            <v>5438.57</v>
          </cell>
        </row>
        <row r="108">
          <cell r="B108" t="str">
            <v>09.03.04</v>
          </cell>
          <cell r="C108" t="str">
            <v>FORN. E MONTAGEM DE QUADRO DE COMANDO AUTOMÁTICO E PROTEÇÃO DE  2 CONJUNTOS DE RECAlQUE DE 10CV, SENDO 1 RESERVA, CONFORME ESPECIFICAÇÃO</v>
          </cell>
          <cell r="D108" t="str">
            <v>15.007.619-5</v>
          </cell>
          <cell r="E108" t="str">
            <v>UN</v>
          </cell>
          <cell r="F108">
            <v>1</v>
          </cell>
          <cell r="G108">
            <v>1</v>
          </cell>
          <cell r="H108">
            <v>4974.7</v>
          </cell>
          <cell r="I108">
            <v>10814.99</v>
          </cell>
        </row>
        <row r="109">
          <cell r="B109" t="str">
            <v>09.04</v>
          </cell>
          <cell r="C109" t="str">
            <v>EQUIPAMENTOS E INSTALAÇÕES COMPLEMENTARES</v>
          </cell>
        </row>
        <row r="110">
          <cell r="B110" t="str">
            <v>09.04.01</v>
          </cell>
          <cell r="C110" t="str">
            <v>FORN. CONJ. RECALQUE P/ESGOTOS C/ GRUPO MOTOR-BOMBA SUBMERSIVEL 10 CV, D=100MM, PEDESTAL, TUBO GUIA, CORRENTE E CABOS, CONF. ESPECIFICAÇÃO. REF. ABS AFP 101-410 OU SIMILAR</v>
          </cell>
          <cell r="D110" t="str">
            <v>18.050.018-3</v>
          </cell>
          <cell r="E110" t="str">
            <v>UN</v>
          </cell>
          <cell r="F110">
            <v>2</v>
          </cell>
          <cell r="G110">
            <v>2</v>
          </cell>
          <cell r="H110">
            <v>11498.25</v>
          </cell>
          <cell r="I110">
            <v>21133.78</v>
          </cell>
        </row>
        <row r="111">
          <cell r="B111" t="str">
            <v>09.04.02</v>
          </cell>
          <cell r="C111" t="str">
            <v>MONTAGEM DE CONJ. P/RECALQUE DE ESGOTOS ATÉ 15 CV, INCL. FIXAÇÕES, GUIA E CORRENTE</v>
          </cell>
          <cell r="D111" t="str">
            <v>05.125.001-5</v>
          </cell>
          <cell r="E111" t="str">
            <v>UN</v>
          </cell>
          <cell r="F111">
            <v>2</v>
          </cell>
          <cell r="G111">
            <v>2</v>
          </cell>
          <cell r="H111">
            <v>875.18</v>
          </cell>
          <cell r="I111">
            <v>1662.84</v>
          </cell>
        </row>
        <row r="112">
          <cell r="B112">
            <v>10</v>
          </cell>
          <cell r="C112" t="str">
            <v>LINHA DE RECALQUE</v>
          </cell>
        </row>
        <row r="113">
          <cell r="B113" t="str">
            <v>10.01</v>
          </cell>
          <cell r="C113" t="str">
            <v>ESCAVACAO E ATERRO</v>
          </cell>
        </row>
        <row r="114">
          <cell r="B114" t="str">
            <v>10.01.01</v>
          </cell>
          <cell r="C114" t="str">
            <v>ESCAV. MEC. VALA/CAVA NÃO ESTRONCADA 1ª CATEG C/ESCAVADEIRA HIDRÁULICA ATÉ 1,5 M PROF., EXCLUSIVE ESGOTAMENTO</v>
          </cell>
          <cell r="D114" t="str">
            <v>03.020.050-0</v>
          </cell>
          <cell r="E114" t="str">
            <v>M3</v>
          </cell>
          <cell r="F114">
            <v>88</v>
          </cell>
          <cell r="G114">
            <v>88</v>
          </cell>
          <cell r="H114">
            <v>1.77</v>
          </cell>
          <cell r="I114">
            <v>3.26</v>
          </cell>
        </row>
        <row r="115">
          <cell r="B115" t="str">
            <v>10.01.02</v>
          </cell>
          <cell r="C115" t="str">
            <v xml:space="preserve">REATERRO COMPACTADO VALA/CAVA C/MAT. ESCAV. SELECIONADO EM CAMADAS DE 30 CM </v>
          </cell>
          <cell r="D115" t="str">
            <v>03.013.001-0</v>
          </cell>
          <cell r="E115" t="str">
            <v>M3</v>
          </cell>
          <cell r="F115">
            <v>66</v>
          </cell>
          <cell r="G115">
            <v>66</v>
          </cell>
          <cell r="H115">
            <v>5.97</v>
          </cell>
          <cell r="I115">
            <v>11.13</v>
          </cell>
        </row>
        <row r="116">
          <cell r="B116" t="str">
            <v>10.01.03</v>
          </cell>
          <cell r="C116" t="str">
            <v>REATERRO DE VALA/CAVA COM MATERIAL DE BOA QUALIDADE, UTILIZANDO VIBRO COMPACTADOR PORTÁTIL, EXCLUSIVE MATERIAL</v>
          </cell>
          <cell r="D116" t="str">
            <v>03.011.015-0</v>
          </cell>
          <cell r="E116" t="str">
            <v>M3</v>
          </cell>
          <cell r="F116">
            <v>5</v>
          </cell>
          <cell r="G116">
            <v>5</v>
          </cell>
          <cell r="H116">
            <v>4.76</v>
          </cell>
          <cell r="I116">
            <v>8.42</v>
          </cell>
        </row>
        <row r="117">
          <cell r="B117" t="str">
            <v>10.01.04</v>
          </cell>
          <cell r="C117" t="str">
            <v xml:space="preserve">REATERRO DE VALA COM PÓ DE PEDRA, INCLUSIVE FORNECIMENTO DOS MATERIAIS </v>
          </cell>
          <cell r="D117" t="str">
            <v>03.015.010-0</v>
          </cell>
          <cell r="E117" t="str">
            <v>M3</v>
          </cell>
          <cell r="F117">
            <v>13</v>
          </cell>
          <cell r="G117">
            <v>13</v>
          </cell>
          <cell r="H117">
            <v>15.47</v>
          </cell>
          <cell r="I117">
            <v>25.61</v>
          </cell>
        </row>
        <row r="118">
          <cell r="B118" t="str">
            <v>10.01.05</v>
          </cell>
          <cell r="C118" t="str">
            <v>ESCAVAÇÃO, CARGA  E DESCARGA TRANSPORTE A 10 KM, EXCLUSIVE ROYALITIES SOBRE O MATERIAL</v>
          </cell>
          <cell r="D118" t="str">
            <v>03.010.007-0</v>
          </cell>
          <cell r="E118" t="str">
            <v>M3</v>
          </cell>
          <cell r="F118">
            <v>5</v>
          </cell>
          <cell r="G118">
            <v>5</v>
          </cell>
          <cell r="H118">
            <v>8.3800000000000008</v>
          </cell>
          <cell r="I118">
            <v>17.07</v>
          </cell>
        </row>
        <row r="119">
          <cell r="B119" t="str">
            <v>10.01.06</v>
          </cell>
          <cell r="C119" t="str">
            <v>ROYALTIES SOBRE MATERIAL DE JAZIDA</v>
          </cell>
          <cell r="D119" t="str">
            <v>01.090.002-1</v>
          </cell>
          <cell r="E119" t="str">
            <v>M3</v>
          </cell>
          <cell r="F119">
            <v>5</v>
          </cell>
          <cell r="G119">
            <v>5</v>
          </cell>
          <cell r="H119">
            <v>1.1599999999999999</v>
          </cell>
          <cell r="I119">
            <v>2.0699999999999998</v>
          </cell>
        </row>
        <row r="120">
          <cell r="B120" t="str">
            <v>10.02</v>
          </cell>
          <cell r="C120" t="str">
            <v>TRANSPORTE DE SOLOS</v>
          </cell>
        </row>
        <row r="121">
          <cell r="B121" t="str">
            <v>10.02.01</v>
          </cell>
          <cell r="C121" t="str">
            <v>CARGA MANUAL E DESC. MEC. MAT. A GRANEL EM CAMINHÃO</v>
          </cell>
          <cell r="D121" t="str">
            <v>04.006.008-0</v>
          </cell>
          <cell r="E121" t="str">
            <v>T</v>
          </cell>
          <cell r="F121">
            <v>10</v>
          </cell>
          <cell r="G121">
            <v>10</v>
          </cell>
          <cell r="H121">
            <v>5.59</v>
          </cell>
          <cell r="I121">
            <v>10.51</v>
          </cell>
        </row>
        <row r="122">
          <cell r="B122" t="str">
            <v>10.02.02</v>
          </cell>
          <cell r="C122" t="str">
            <v>CARGA E DESCARGA MECÂNICA MATERIAL A GRANEL EM CAMINHÃO, INCLUSIVE EQUIPAMENTO CARREGADOR</v>
          </cell>
          <cell r="D122" t="str">
            <v>04.011.051-0</v>
          </cell>
          <cell r="E122" t="str">
            <v>T</v>
          </cell>
          <cell r="F122">
            <v>30</v>
          </cell>
          <cell r="G122">
            <v>30</v>
          </cell>
          <cell r="H122">
            <v>3.37</v>
          </cell>
          <cell r="I122">
            <v>6.76</v>
          </cell>
        </row>
        <row r="123">
          <cell r="B123" t="str">
            <v>10.02.03</v>
          </cell>
          <cell r="C123" t="str">
            <v>TRANSP. DE CARGA DE QUALQUER NATUREZA; EXCL. AS DESPESAS DE CARGA E DESCARGA TANTO ESPERA DO CAMINHÃO COMO SERVENTE OU EQUIP. AUXIL. A VELOC. 40KM/H EM CAMINHÃO BASCULHANTE A.OLEO DIESEL C/ CAPAC UTIL DE 8T</v>
          </cell>
          <cell r="D123" t="str">
            <v>04.005.121-0</v>
          </cell>
          <cell r="E123" t="str">
            <v>T.KM</v>
          </cell>
          <cell r="F123">
            <v>800</v>
          </cell>
          <cell r="G123">
            <v>800</v>
          </cell>
          <cell r="H123">
            <v>0.26</v>
          </cell>
          <cell r="I123">
            <v>0.49</v>
          </cell>
        </row>
        <row r="124">
          <cell r="B124" t="str">
            <v>10.03</v>
          </cell>
          <cell r="C124" t="str">
            <v>ESGOTAMENTO</v>
          </cell>
        </row>
        <row r="125">
          <cell r="B125" t="str">
            <v>10.03.01</v>
          </cell>
          <cell r="C125" t="str">
            <v>ESGOTAMENTO DE VALA/CAVA P/BOMBEAMENTO DIRETO</v>
          </cell>
          <cell r="D125" t="str">
            <v>05.010.005-0</v>
          </cell>
          <cell r="E125" t="str">
            <v>CV.H</v>
          </cell>
          <cell r="F125">
            <v>1000</v>
          </cell>
          <cell r="G125">
            <v>1000</v>
          </cell>
          <cell r="H125">
            <v>1.67</v>
          </cell>
          <cell r="I125">
            <v>2.66</v>
          </cell>
        </row>
        <row r="126">
          <cell r="B126" t="str">
            <v>10.04</v>
          </cell>
          <cell r="C126" t="str">
            <v>FORNECIMENTO DE M ATERIAIS</v>
          </cell>
        </row>
        <row r="127">
          <cell r="B127" t="str">
            <v>10.04.01</v>
          </cell>
          <cell r="C127" t="str">
            <v xml:space="preserve">FORN. TUBO DÚCTIL K-7 JE C/ REVEST. DE CIMENTO ALUMINOSO, INCL. ANEL DE BORRACHA NITRILICA DN = 150 MM, </v>
          </cell>
          <cell r="D127" t="str">
            <v>06.200.100-2</v>
          </cell>
          <cell r="E127" t="str">
            <v>M</v>
          </cell>
          <cell r="F127">
            <v>167</v>
          </cell>
          <cell r="G127">
            <v>167</v>
          </cell>
          <cell r="H127">
            <v>61.96</v>
          </cell>
          <cell r="I127">
            <v>194.8</v>
          </cell>
        </row>
        <row r="128">
          <cell r="B128" t="str">
            <v>10.04.02</v>
          </cell>
          <cell r="C128" t="str">
            <v xml:space="preserve">FORN. CURVA F. FUNDIDO BB JE DN 150MM X 45. </v>
          </cell>
          <cell r="D128" t="str">
            <v>06.200.051-5</v>
          </cell>
          <cell r="E128" t="str">
            <v>UN</v>
          </cell>
          <cell r="F128">
            <v>1</v>
          </cell>
          <cell r="G128">
            <v>1</v>
          </cell>
          <cell r="H128">
            <v>92.16</v>
          </cell>
          <cell r="I128">
            <v>289.75</v>
          </cell>
        </row>
        <row r="129">
          <cell r="B129" t="str">
            <v>10.04.03</v>
          </cell>
          <cell r="C129" t="str">
            <v>FORN. CURVA F. FUNDIDO BB JE DN 150MM X 22:30</v>
          </cell>
          <cell r="D129" t="str">
            <v>06.200.051-6</v>
          </cell>
          <cell r="E129" t="str">
            <v>UN</v>
          </cell>
          <cell r="F129">
            <v>1</v>
          </cell>
          <cell r="G129">
            <v>1</v>
          </cell>
          <cell r="H129">
            <v>97.83</v>
          </cell>
          <cell r="I129">
            <v>307.57</v>
          </cell>
        </row>
        <row r="130">
          <cell r="B130" t="str">
            <v>10.05</v>
          </cell>
          <cell r="C130" t="str">
            <v>PAVIMENTAÇÃO</v>
          </cell>
        </row>
        <row r="131">
          <cell r="B131" t="str">
            <v>10.05.01</v>
          </cell>
          <cell r="C131" t="str">
            <v>LEVANTAMENTO DE PAVIMENTOS E SEUS COMPLEMENTOS C/ AFASTAMENTO LATERAL DOS MAT. REMOVIDOS</v>
          </cell>
        </row>
        <row r="132">
          <cell r="B132" t="str">
            <v>10.05.01.01</v>
          </cell>
          <cell r="C132" t="str">
            <v>DEMOLIÇÃO C/AR COMPRIMIDO DE PAV. DE CONCR. ASFÁLTICO EXCL.BASE C/E=10CM</v>
          </cell>
          <cell r="D132" t="str">
            <v>05.002.006-0</v>
          </cell>
          <cell r="E132" t="str">
            <v>M2</v>
          </cell>
          <cell r="F132">
            <v>101</v>
          </cell>
          <cell r="G132">
            <v>101</v>
          </cell>
          <cell r="H132">
            <v>3.68</v>
          </cell>
          <cell r="I132">
            <v>6.56</v>
          </cell>
        </row>
        <row r="133">
          <cell r="B133" t="str">
            <v>10.05.01.02</v>
          </cell>
          <cell r="C133" t="str">
            <v>DEMOLIÇÃO, C/ AR COMPRIMIDO DE BASE DE MACADAME BETUMINOSO</v>
          </cell>
          <cell r="D133" t="str">
            <v>05.002.016-0</v>
          </cell>
          <cell r="E133" t="str">
            <v>M3</v>
          </cell>
          <cell r="F133">
            <v>20.2</v>
          </cell>
          <cell r="G133">
            <v>20.2</v>
          </cell>
          <cell r="H133">
            <v>36.72</v>
          </cell>
          <cell r="I133">
            <v>65.5</v>
          </cell>
        </row>
        <row r="134">
          <cell r="B134" t="str">
            <v>10.05.02</v>
          </cell>
          <cell r="C134" t="str">
            <v>EXECUÇÃO DE PAVIMENTOS E SEUS COMPLEMENTOS</v>
          </cell>
        </row>
        <row r="135">
          <cell r="B135" t="str">
            <v>10.05.02.01</v>
          </cell>
          <cell r="C135" t="str">
            <v>REPOSIÇÃO DE PAVIMENT. EM CONCR  ASFÁLT. USINADO A QUENTE, S/ IMPRIM. EXCL. O TRANSP. DA USINA P/ PISTA</v>
          </cell>
          <cell r="D135" t="str">
            <v>08.015.018-0</v>
          </cell>
          <cell r="E135" t="str">
            <v>T</v>
          </cell>
          <cell r="F135">
            <v>12.2</v>
          </cell>
          <cell r="G135">
            <v>12.2</v>
          </cell>
          <cell r="H135">
            <v>119.75</v>
          </cell>
          <cell r="I135">
            <v>277.45999999999998</v>
          </cell>
        </row>
        <row r="136">
          <cell r="B136" t="str">
            <v>10.05.02.02</v>
          </cell>
          <cell r="C136" t="str">
            <v>BASE DE CONCRETO FCK 10MPA PARA RECOMPOSIÇÃO DE PAVIMENTAÇÃO DE RUA, INCLUINDO A REMOÇÃO DO REATERRO, MATERIAIS, PREPARO E CONCRETAGEM ATE 20CM E TRANSPORTE DO ENTULHO EXCEDENTE ATE 20 KM</v>
          </cell>
          <cell r="D136" t="str">
            <v>08.038.001-0</v>
          </cell>
          <cell r="E136" t="str">
            <v>M2</v>
          </cell>
          <cell r="F136">
            <v>101</v>
          </cell>
          <cell r="G136">
            <v>101</v>
          </cell>
          <cell r="H136">
            <v>12.61</v>
          </cell>
          <cell r="I136">
            <v>18.73</v>
          </cell>
        </row>
        <row r="137">
          <cell r="B137" t="str">
            <v>10.05.02.03</v>
          </cell>
          <cell r="C137" t="str">
            <v>TRANSP. DE CARGA DE QUALQUER NATUREZA; EXCL. AS DESPESAS DE CARGA E DESCARGA TANTO DE ESPERA DO CAMINHÃO COMO DE SERVENTE OU EQUIP. AUXIL. VELOC. MEDIA DE 40KM/H EM CAMINHÃO BASCULANTE A OLEO DIESEL C/ CAPAC. UTIL DE 8T</v>
          </cell>
          <cell r="D137" t="str">
            <v>04.005.121-0</v>
          </cell>
          <cell r="E137" t="str">
            <v>T.KM</v>
          </cell>
          <cell r="F137">
            <v>1392</v>
          </cell>
          <cell r="G137">
            <v>1392</v>
          </cell>
          <cell r="H137">
            <v>0.26</v>
          </cell>
          <cell r="I137">
            <v>0.49</v>
          </cell>
        </row>
        <row r="138">
          <cell r="B138" t="str">
            <v>10.05.02.04</v>
          </cell>
          <cell r="C138" t="str">
            <v>PINTURA DE LIG. DE ACORDO C/INSTR. P/EXECUÇÃO DO DER-RJ.</v>
          </cell>
          <cell r="D138" t="str">
            <v>08.026.002-0</v>
          </cell>
          <cell r="E138" t="str">
            <v>M2</v>
          </cell>
          <cell r="F138">
            <v>101</v>
          </cell>
          <cell r="G138">
            <v>101</v>
          </cell>
          <cell r="H138">
            <v>0.93</v>
          </cell>
          <cell r="I138">
            <v>2.35</v>
          </cell>
        </row>
        <row r="139">
          <cell r="B139" t="str">
            <v>10.06</v>
          </cell>
          <cell r="C139" t="str">
            <v xml:space="preserve">ASSENTAMENTO </v>
          </cell>
        </row>
        <row r="140">
          <cell r="B140" t="str">
            <v>10.06.01</v>
          </cell>
          <cell r="C140" t="str">
            <v>ASSENT. TUBO F.FUNDIDO OU AÇO J. ELÁSTICA DN = 150 MM PARA DISTRIBUIÇÃO DE ÁGUA, EXCL. FORN. DE TUBOS E ANEIS DE BORRACHA, INCL. ATERRO E SOCA ATÉ A ALTURA DA GERATRIZ SUPERIOR DO TUBO E TESTE HIDROSTÁTICO.</v>
          </cell>
          <cell r="D140" t="str">
            <v>06.001.603-0</v>
          </cell>
          <cell r="E140" t="str">
            <v>M</v>
          </cell>
          <cell r="F140">
            <v>167</v>
          </cell>
          <cell r="G140">
            <v>167</v>
          </cell>
          <cell r="H140">
            <v>3.74</v>
          </cell>
          <cell r="I140">
            <v>6.95</v>
          </cell>
        </row>
        <row r="141">
          <cell r="B141" t="str">
            <v>10.06.02</v>
          </cell>
          <cell r="C141" t="str">
            <v>ASSENT. PEÇAS F.FUND POR J. ELÁSTICA DN = 150 MM</v>
          </cell>
          <cell r="D141" t="str">
            <v>06.001.653-0</v>
          </cell>
          <cell r="E141" t="str">
            <v>UN</v>
          </cell>
          <cell r="F141">
            <v>4</v>
          </cell>
          <cell r="G141">
            <v>4</v>
          </cell>
          <cell r="H141">
            <v>4.9000000000000004</v>
          </cell>
          <cell r="I141">
            <v>9.11</v>
          </cell>
        </row>
        <row r="142">
          <cell r="B142" t="str">
            <v>ELEVATÓRIA E LINHA DE RECALQUE DE ESGOTOS SANITÁRIOS DA SUBBACIA " L" - " EE-L"</v>
          </cell>
        </row>
        <row r="143">
          <cell r="B143">
            <v>1</v>
          </cell>
          <cell r="C143" t="str">
            <v>SERVIÇOS TÉCNICOS</v>
          </cell>
        </row>
        <row r="144">
          <cell r="B144" t="str">
            <v>01.01</v>
          </cell>
          <cell r="C144" t="str">
            <v>PROJETOS COMPLEMENTARES</v>
          </cell>
        </row>
        <row r="145">
          <cell r="B145" t="str">
            <v>01.01.01</v>
          </cell>
          <cell r="C145" t="str">
            <v>PROJETO EXECUTIVO</v>
          </cell>
          <cell r="D145" t="str">
            <v>01.050.001-8</v>
          </cell>
          <cell r="E145" t="str">
            <v>GL</v>
          </cell>
          <cell r="F145">
            <v>1</v>
          </cell>
          <cell r="G145">
            <v>0</v>
          </cell>
          <cell r="H145">
            <v>16124.43</v>
          </cell>
          <cell r="I145">
            <v>26992.29</v>
          </cell>
        </row>
        <row r="146">
          <cell r="B146" t="str">
            <v>01.01.02</v>
          </cell>
          <cell r="C146" t="str">
            <v>CADASTRO COMPLETO DAS OBRAS EXECUTADAS, ELABORADO CONFORME ESPECIFICICAÇÕES DA DIVISÃO DE CADASTRO TÉCNICO DA CEDAE</v>
          </cell>
          <cell r="D146" t="str">
            <v>01.019.000-1</v>
          </cell>
          <cell r="E146" t="str">
            <v>GL</v>
          </cell>
          <cell r="F146">
            <v>1</v>
          </cell>
          <cell r="G146">
            <v>1</v>
          </cell>
          <cell r="H146">
            <v>884.39</v>
          </cell>
          <cell r="I146">
            <v>1563.6</v>
          </cell>
        </row>
        <row r="147">
          <cell r="B147" t="str">
            <v>01.02</v>
          </cell>
          <cell r="C147" t="str">
            <v>SONDAGENS GEOTÉCNICAS</v>
          </cell>
        </row>
        <row r="148">
          <cell r="B148" t="str">
            <v>01.02.01</v>
          </cell>
          <cell r="C148" t="str">
            <v>MOBILIZAÇÃO E DESMOBILIZAÇÃO DE EQUIPAMENTO E EQUIPE DE SONDAGEM A PERCUSSÃO COM TRANSPORTE ATE 50KM</v>
          </cell>
          <cell r="D148" t="str">
            <v>01.008.050-0</v>
          </cell>
          <cell r="E148" t="str">
            <v>UN</v>
          </cell>
          <cell r="F148">
            <v>1</v>
          </cell>
          <cell r="G148">
            <v>1</v>
          </cell>
          <cell r="H148">
            <v>1244.71</v>
          </cell>
          <cell r="I148">
            <v>2279.06</v>
          </cell>
        </row>
        <row r="149">
          <cell r="B149" t="str">
            <v>01.02.02</v>
          </cell>
          <cell r="C149" t="str">
            <v>SONDAGEM A PERCUSSÃO, EM TERRENO COMUM, INCL. ENSAIO DE   PENETRAÇÃO, DIÂMETRO 3" INCL. DESL. E INSTALAÇÕES NO CANTEIRO</v>
          </cell>
          <cell r="D149" t="str">
            <v>01.003.001-0</v>
          </cell>
          <cell r="E149" t="str">
            <v>M</v>
          </cell>
          <cell r="F149">
            <v>50</v>
          </cell>
          <cell r="G149">
            <v>50</v>
          </cell>
          <cell r="H149">
            <v>22.86</v>
          </cell>
          <cell r="I149">
            <v>38.79</v>
          </cell>
        </row>
        <row r="150">
          <cell r="B150" t="str">
            <v>01.03</v>
          </cell>
          <cell r="C150" t="str">
            <v>TOPOGRAFIA</v>
          </cell>
        </row>
        <row r="151">
          <cell r="B151" t="str">
            <v>01.03.01</v>
          </cell>
          <cell r="C151" t="str">
            <v>MARCAÇÃO DE OBRA , CONSIDERADA A PROJEÇÀO HORIZONTAL DA ÁREA ENVOLVENTE.</v>
          </cell>
          <cell r="D151" t="str">
            <v>01.018.001-0</v>
          </cell>
          <cell r="E151" t="str">
            <v>M2</v>
          </cell>
          <cell r="F151">
            <v>57.9</v>
          </cell>
          <cell r="G151">
            <v>57.9</v>
          </cell>
          <cell r="H151">
            <v>2.9</v>
          </cell>
          <cell r="I151">
            <v>4.88</v>
          </cell>
        </row>
        <row r="152">
          <cell r="B152">
            <v>2</v>
          </cell>
          <cell r="C152" t="str">
            <v>SERVIÇOS PRELIMINARES</v>
          </cell>
        </row>
        <row r="153">
          <cell r="B153" t="str">
            <v>02.01</v>
          </cell>
          <cell r="C153" t="str">
            <v>SINALIZAÇÃO E SEGURANÇA DE VEÍCULOS E PEDESTRES CONF. RESOLUÇÃO SMO 379 DE 29/08/84</v>
          </cell>
        </row>
        <row r="154">
          <cell r="B154" t="str">
            <v>02.01.01</v>
          </cell>
          <cell r="C154" t="str">
            <v>BARRAGEM DE BLOQUEIO P/ DESVIO DE TRANSITO - MOBILIZAÇÃO C/ REAPROVEITAMENTO DE 40 VEZES.</v>
          </cell>
          <cell r="D154" t="str">
            <v>02.020.005-0</v>
          </cell>
          <cell r="E154" t="str">
            <v>M</v>
          </cell>
          <cell r="F154">
            <v>300</v>
          </cell>
          <cell r="G154">
            <v>300</v>
          </cell>
          <cell r="H154">
            <v>0.76</v>
          </cell>
          <cell r="I154">
            <v>1.38</v>
          </cell>
        </row>
        <row r="155">
          <cell r="B155" t="str">
            <v>02.01.02</v>
          </cell>
          <cell r="C155" t="str">
            <v>BARRAGEM DE BLOQUEIO P/ DESVIO DE TRANSITO - COLOCAÇÃO E RETIRADA</v>
          </cell>
          <cell r="D155" t="str">
            <v>02.020.006-0</v>
          </cell>
          <cell r="E155" t="str">
            <v>M</v>
          </cell>
          <cell r="F155">
            <v>1800</v>
          </cell>
          <cell r="G155">
            <v>1800</v>
          </cell>
          <cell r="H155">
            <v>1.24</v>
          </cell>
          <cell r="I155">
            <v>2.25</v>
          </cell>
        </row>
        <row r="156">
          <cell r="B156" t="str">
            <v>02.01.03</v>
          </cell>
          <cell r="C156" t="str">
            <v>SEMÁFORO P/ SINALIZAÇÃO NOTURNA DE VALAS - MOBILIZAÇÃO</v>
          </cell>
          <cell r="D156" t="str">
            <v>02.020.009-0</v>
          </cell>
          <cell r="E156" t="str">
            <v>UN</v>
          </cell>
          <cell r="F156">
            <v>60</v>
          </cell>
          <cell r="G156">
            <v>60</v>
          </cell>
          <cell r="H156">
            <v>12.43</v>
          </cell>
          <cell r="I156">
            <v>22.57</v>
          </cell>
        </row>
        <row r="157">
          <cell r="B157" t="str">
            <v>02.01.04</v>
          </cell>
          <cell r="C157" t="str">
            <v>SEMÁFORO P/ SINALIZAÇÃO NOTURNA DE VALAS - COLOCAÇÃO E RETIRADA</v>
          </cell>
          <cell r="D157" t="str">
            <v>02.020.010-0</v>
          </cell>
          <cell r="E157" t="str">
            <v>UN</v>
          </cell>
          <cell r="F157">
            <v>360</v>
          </cell>
          <cell r="G157">
            <v>360</v>
          </cell>
          <cell r="H157">
            <v>1.51</v>
          </cell>
          <cell r="I157">
            <v>2.74</v>
          </cell>
        </row>
        <row r="158">
          <cell r="B158" t="str">
            <v>02.01.05</v>
          </cell>
          <cell r="C158" t="str">
            <v>PLACA DE SINALIZAÇÃO PREVENTIVA - MOBILIZAÇÃO</v>
          </cell>
          <cell r="D158" t="str">
            <v>02.020.011-0</v>
          </cell>
          <cell r="E158" t="str">
            <v>UN</v>
          </cell>
          <cell r="F158">
            <v>5</v>
          </cell>
          <cell r="G158">
            <v>5</v>
          </cell>
          <cell r="H158">
            <v>21.95</v>
          </cell>
          <cell r="I158">
            <v>39.86</v>
          </cell>
        </row>
        <row r="159">
          <cell r="B159" t="str">
            <v>02.01.06</v>
          </cell>
          <cell r="C159" t="str">
            <v>PLACA DE SINALIZAÇÃO PREVENTIVA - COLOCAÇÀO E RETIRADA</v>
          </cell>
          <cell r="D159" t="str">
            <v>02.020.012-0</v>
          </cell>
          <cell r="E159" t="str">
            <v>UN</v>
          </cell>
          <cell r="F159">
            <v>30</v>
          </cell>
          <cell r="G159">
            <v>30</v>
          </cell>
          <cell r="H159">
            <v>2.89</v>
          </cell>
          <cell r="I159">
            <v>5.24</v>
          </cell>
        </row>
        <row r="160">
          <cell r="B160" t="str">
            <v>02.01.07</v>
          </cell>
          <cell r="C160" t="str">
            <v>PLACA PARA IDENTIFICAÇÃO DE OBRA EM VIA URBANA - MOBILIZAÇÃO</v>
          </cell>
          <cell r="D160" t="str">
            <v>02.020.007-0</v>
          </cell>
          <cell r="E160" t="str">
            <v>UN</v>
          </cell>
          <cell r="F160">
            <v>2</v>
          </cell>
          <cell r="G160">
            <v>2</v>
          </cell>
          <cell r="H160">
            <v>71.67</v>
          </cell>
          <cell r="I160">
            <v>130.15</v>
          </cell>
        </row>
        <row r="161">
          <cell r="B161" t="str">
            <v>02.01.08</v>
          </cell>
          <cell r="C161" t="str">
            <v xml:space="preserve">PLACA PARA IDENTIFICAÇÃO DE OBRA EM VIA URBANA -  COLOCAÇÃO E RETIRADA </v>
          </cell>
          <cell r="D161" t="str">
            <v>02.020.008-0</v>
          </cell>
          <cell r="E161" t="str">
            <v>UN</v>
          </cell>
          <cell r="F161">
            <v>12</v>
          </cell>
          <cell r="G161">
            <v>12</v>
          </cell>
          <cell r="H161">
            <v>4.87</v>
          </cell>
          <cell r="I161">
            <v>8.84</v>
          </cell>
        </row>
        <row r="162">
          <cell r="B162" t="str">
            <v>02.01.09</v>
          </cell>
          <cell r="C162" t="str">
            <v>CERCA PROTETORA DE  VALA, CONSTRUÍDA C/ MONTANTES DE 3" X 3" DE PINHO COM 1,50 M DE COMPRIMENTO</v>
          </cell>
          <cell r="D162" t="str">
            <v>02.011.001-0</v>
          </cell>
          <cell r="E162" t="str">
            <v>M</v>
          </cell>
          <cell r="F162">
            <v>17</v>
          </cell>
          <cell r="G162">
            <v>17</v>
          </cell>
          <cell r="H162">
            <v>6.91</v>
          </cell>
          <cell r="I162">
            <v>11.29</v>
          </cell>
        </row>
        <row r="163">
          <cell r="B163" t="str">
            <v>02.01.10</v>
          </cell>
          <cell r="C163" t="str">
            <v>CERCA PROTETORA DE VALA, CONSTRUÍDA C/ MONTANTES FINCADOS CADA 2 ME 2 TÁBUAS HORIZ. DE 1" X 12" - MOBILIZAÇÃO</v>
          </cell>
          <cell r="D163" t="str">
            <v>02.011.002-0</v>
          </cell>
          <cell r="E163" t="str">
            <v>M</v>
          </cell>
          <cell r="F163">
            <v>170</v>
          </cell>
          <cell r="G163">
            <v>170</v>
          </cell>
          <cell r="H163">
            <v>4.43</v>
          </cell>
          <cell r="I163">
            <v>7.23</v>
          </cell>
        </row>
        <row r="164">
          <cell r="B164">
            <v>3</v>
          </cell>
          <cell r="C164" t="str">
            <v>MOVIMENTO DE TERRA</v>
          </cell>
        </row>
        <row r="165">
          <cell r="B165" t="str">
            <v>03.01</v>
          </cell>
          <cell r="C165" t="str">
            <v>ESCAVAÇÃO E ATERRO</v>
          </cell>
        </row>
        <row r="166">
          <cell r="B166" t="str">
            <v>03.01.01</v>
          </cell>
          <cell r="C166" t="str">
            <v>DESMATAMENTO E LIMPEZA DO TERRENO C/ TRATOR D7</v>
          </cell>
          <cell r="D166" t="str">
            <v>01.006.004-0</v>
          </cell>
          <cell r="E166" t="str">
            <v>M2</v>
          </cell>
          <cell r="F166">
            <v>57.9</v>
          </cell>
          <cell r="G166">
            <v>57.9</v>
          </cell>
          <cell r="H166">
            <v>0.69</v>
          </cell>
          <cell r="I166">
            <v>1.46</v>
          </cell>
        </row>
        <row r="167">
          <cell r="B167" t="str">
            <v>03.01.02</v>
          </cell>
          <cell r="C167" t="str">
            <v>PREPARO MANUAL TERRENO C/ FERRAMENTAS MANUAIS E RASPAGEM EVENTUALMENTE ATE 0,25M DE PROFUNDIDADE E AFASTAMENTO LATERAL DO MATERIAL EXCEDENTE EXCLUSIVE COMPACTAÇÃO.</v>
          </cell>
          <cell r="D167" t="str">
            <v>01.005.001-0</v>
          </cell>
          <cell r="E167" t="str">
            <v>M2</v>
          </cell>
          <cell r="F167">
            <v>57.9</v>
          </cell>
          <cell r="G167">
            <v>57.9</v>
          </cell>
          <cell r="H167">
            <v>1.82</v>
          </cell>
          <cell r="I167">
            <v>3.4</v>
          </cell>
        </row>
        <row r="168">
          <cell r="B168" t="str">
            <v>03.01.03</v>
          </cell>
          <cell r="C168" t="str">
            <v>ESCAVAÇÃO MECÂNICA DE VALA NÃO ESCORADA, EM MATERIAL DE 1ª CAT. ATÉ 1,5 PROF, UTILIZ. RETRO-ESCAVADEIRA EXCLUSIVE ESGOTAMENTO</v>
          </cell>
          <cell r="D168" t="str">
            <v>03.016.015-0</v>
          </cell>
          <cell r="E168" t="str">
            <v>M3</v>
          </cell>
          <cell r="F168">
            <v>28</v>
          </cell>
          <cell r="G168">
            <v>28</v>
          </cell>
          <cell r="H168">
            <v>2.29</v>
          </cell>
          <cell r="I168">
            <v>4.47</v>
          </cell>
        </row>
        <row r="169">
          <cell r="B169" t="str">
            <v>03.01.04</v>
          </cell>
          <cell r="C169" t="str">
            <v>ESCAV. MEC. VALA/CAVA ESCORADA,  1ª CATEG, C/ ESCAVADEIRA HIDRÁULICA ENTRE 1,5 E 3,0 M PROF., EXCLUSIVE ESGOTAMENTO E ESCORAMENTO</v>
          </cell>
          <cell r="D169" t="str">
            <v>03.020.085-0</v>
          </cell>
          <cell r="E169" t="str">
            <v>M3</v>
          </cell>
          <cell r="F169">
            <v>28</v>
          </cell>
          <cell r="G169">
            <v>28</v>
          </cell>
          <cell r="H169">
            <v>2.41</v>
          </cell>
          <cell r="I169">
            <v>4.4400000000000004</v>
          </cell>
        </row>
        <row r="170">
          <cell r="B170" t="str">
            <v>03.01.05</v>
          </cell>
          <cell r="C170" t="str">
            <v>ESCAVAÇÃO MEC. VALA/CAVA ESCORADA, 1ª CATEG. C/ ESCAVADEIRA HIDRÁULICA ENTRE 3,00 E 4,50 M DE PROF., EXCLUSIVE ESGOTAMENTO E ESCORAMENTO</v>
          </cell>
          <cell r="D170" t="str">
            <v>03.020.090-0</v>
          </cell>
          <cell r="E170" t="str">
            <v>M3</v>
          </cell>
          <cell r="F170">
            <v>28</v>
          </cell>
          <cell r="G170">
            <v>28</v>
          </cell>
          <cell r="H170">
            <v>3.58</v>
          </cell>
          <cell r="I170">
            <v>6.6</v>
          </cell>
        </row>
        <row r="171">
          <cell r="B171" t="str">
            <v>03.01.06</v>
          </cell>
          <cell r="C171" t="str">
            <v>ESCAVAÇÃO MEC. VALA/CAVA ESCORADA, 1ª CATEG. C/ ESCAVADEIRA HIDRÁULICA ENTRE 4,50 E 6,0 M DE PROF., EXCLUSIVE ESGOTAMENTO E ESCORAMENTO</v>
          </cell>
          <cell r="D171" t="str">
            <v>03.020.100-0</v>
          </cell>
          <cell r="E171" t="str">
            <v>M3</v>
          </cell>
          <cell r="F171">
            <v>28</v>
          </cell>
          <cell r="G171">
            <v>28</v>
          </cell>
          <cell r="H171">
            <v>5.23</v>
          </cell>
          <cell r="I171">
            <v>9.65</v>
          </cell>
        </row>
        <row r="172">
          <cell r="B172" t="str">
            <v>03.01.07</v>
          </cell>
          <cell r="C172" t="str">
            <v>ESCAVAÇÃO MEC. VALA/CAVA ESTRONCADA, 1ª CATEG. ACIMA DE 6M DE PROFUNDIDADE</v>
          </cell>
          <cell r="D172" t="str">
            <v>03.020.110-1</v>
          </cell>
          <cell r="E172" t="str">
            <v>M3</v>
          </cell>
          <cell r="F172">
            <v>37</v>
          </cell>
          <cell r="G172">
            <v>37</v>
          </cell>
          <cell r="H172">
            <v>9.9600000000000009</v>
          </cell>
          <cell r="I172">
            <v>18.38</v>
          </cell>
        </row>
        <row r="173">
          <cell r="B173" t="str">
            <v>03.01.08</v>
          </cell>
          <cell r="C173" t="str">
            <v>REATERRO COMPACTADO VALA/CAVA C/MAT. ESCAV. SELECIONADO EM CAMADAS DE 30 CM</v>
          </cell>
          <cell r="D173" t="str">
            <v>03.013.001-0</v>
          </cell>
          <cell r="E173" t="str">
            <v>M3</v>
          </cell>
          <cell r="F173">
            <v>20</v>
          </cell>
          <cell r="G173">
            <v>20</v>
          </cell>
          <cell r="H173">
            <v>5.97</v>
          </cell>
          <cell r="I173">
            <v>11.13</v>
          </cell>
        </row>
        <row r="174">
          <cell r="B174" t="str">
            <v>03.01.09</v>
          </cell>
          <cell r="C174" t="str">
            <v>REATERRO DE VALA/CAVA COM MATERIAL DE BOA QUALIDADE, UTILIZANDO VIBRO COMPACTADOR PORTÁTIL, EXCLUSIVE MATERIAL</v>
          </cell>
          <cell r="D174" t="str">
            <v>03.011.015-0</v>
          </cell>
          <cell r="E174" t="str">
            <v>M3</v>
          </cell>
          <cell r="F174">
            <v>21</v>
          </cell>
          <cell r="G174">
            <v>21</v>
          </cell>
          <cell r="H174">
            <v>4.76</v>
          </cell>
          <cell r="I174">
            <v>8.42</v>
          </cell>
        </row>
        <row r="175">
          <cell r="B175" t="str">
            <v>03.01.10</v>
          </cell>
          <cell r="C175" t="str">
            <v xml:space="preserve">REATERRO DE VALA COM PÓ DE PEDRA, INCLUSIVE FORNECIMENTO DOS MATERIAIS </v>
          </cell>
          <cell r="D175" t="str">
            <v>03.015.010-0</v>
          </cell>
          <cell r="E175" t="str">
            <v>M3</v>
          </cell>
          <cell r="F175">
            <v>40</v>
          </cell>
          <cell r="G175">
            <v>40</v>
          </cell>
          <cell r="H175">
            <v>15.47</v>
          </cell>
          <cell r="I175">
            <v>25.61</v>
          </cell>
        </row>
        <row r="176">
          <cell r="B176" t="str">
            <v>03.01.11</v>
          </cell>
          <cell r="C176" t="str">
            <v>ESCAVAÇÃO CARGA E DESCARGA, TRANSPORTE A 10 KM, EXCLUSIVE ROYALITIES SOBRE O MATERIAL</v>
          </cell>
          <cell r="D176" t="str">
            <v>03.010.007-0</v>
          </cell>
          <cell r="E176" t="str">
            <v>M3</v>
          </cell>
          <cell r="F176">
            <v>21</v>
          </cell>
          <cell r="G176">
            <v>21</v>
          </cell>
          <cell r="H176">
            <v>8.3800000000000008</v>
          </cell>
          <cell r="I176">
            <v>17.07</v>
          </cell>
        </row>
        <row r="177">
          <cell r="B177" t="str">
            <v>03.01.12</v>
          </cell>
          <cell r="C177" t="str">
            <v>ROYALTIES SOBRE MATERIAL DE JAZIDA</v>
          </cell>
          <cell r="D177" t="str">
            <v>01.090.002-1</v>
          </cell>
          <cell r="E177" t="str">
            <v>M3</v>
          </cell>
          <cell r="F177">
            <v>21</v>
          </cell>
          <cell r="G177">
            <v>21</v>
          </cell>
          <cell r="H177">
            <v>1.1599999999999999</v>
          </cell>
          <cell r="I177">
            <v>2.0699999999999998</v>
          </cell>
        </row>
        <row r="178">
          <cell r="B178" t="str">
            <v>03.02</v>
          </cell>
          <cell r="C178" t="str">
            <v>TRANSPORTE DE SOLOS</v>
          </cell>
        </row>
        <row r="179">
          <cell r="B179" t="str">
            <v>03.02.01</v>
          </cell>
          <cell r="C179" t="str">
            <v>CARGA E DESCARGA MECÂNICA MATERIAL A GRANEL EM CAMINHÃO, INCLUSIVE EQUIPAMENTO CARREGADOR</v>
          </cell>
          <cell r="D179" t="str">
            <v>04.011.051-0</v>
          </cell>
          <cell r="E179" t="str">
            <v>T</v>
          </cell>
          <cell r="F179">
            <v>110</v>
          </cell>
          <cell r="G179">
            <v>110</v>
          </cell>
          <cell r="H179">
            <v>3.37</v>
          </cell>
          <cell r="I179">
            <v>6.76</v>
          </cell>
        </row>
        <row r="180">
          <cell r="B180" t="str">
            <v>03.02.02</v>
          </cell>
          <cell r="C180" t="str">
            <v>TRANSP. DE CARGA DE QUALQUER NATUREZA, EXCL. AS DESPESAS DE CARGA E DESCARGA TANTO DE ESPERA DO CAMINHÃO COMO DE SERVENTE OU EQUIP. AUXIL., A VELOC. MEDIA DE 40KM/H CAMINHAO BASCULANTE A ÓLEO DIESEL DE 8T</v>
          </cell>
          <cell r="D180" t="str">
            <v>04.005.121-0</v>
          </cell>
          <cell r="E180" t="str">
            <v>T.KM</v>
          </cell>
          <cell r="F180">
            <v>2200</v>
          </cell>
          <cell r="G180">
            <v>2200</v>
          </cell>
          <cell r="H180">
            <v>0.26</v>
          </cell>
          <cell r="I180">
            <v>0.49</v>
          </cell>
        </row>
        <row r="181">
          <cell r="B181">
            <v>4</v>
          </cell>
          <cell r="C181" t="str">
            <v>ESCORAMENTO</v>
          </cell>
        </row>
        <row r="182">
          <cell r="B182" t="str">
            <v>04.01</v>
          </cell>
          <cell r="C182" t="str">
            <v>ESCORAMENTO MISTO DE PRANCHADA HORIZONTAL ATÉ 8M DE PROFUNDIDADE COM PRANCHAS DE MADEIRA DE 3" X 12", ESTACAS LONGARINAS E ESTRONCAS DE AÇO I DE 10", INCLUSIVE FORNECIMENTO, COLOCAÇÃO E RETIRADA DE TODOS OS MATERIAIS, COM REAPROVEITAMENTO DESTES.</v>
          </cell>
          <cell r="D182" t="str">
            <v>05.077.001-1</v>
          </cell>
          <cell r="E182" t="str">
            <v>M2</v>
          </cell>
          <cell r="F182">
            <v>140</v>
          </cell>
          <cell r="G182">
            <v>140</v>
          </cell>
          <cell r="H182">
            <v>157.75</v>
          </cell>
          <cell r="I182">
            <v>283.95</v>
          </cell>
        </row>
        <row r="183">
          <cell r="B183">
            <v>5</v>
          </cell>
          <cell r="C183" t="str">
            <v>ESGOTAMENTO</v>
          </cell>
        </row>
        <row r="184">
          <cell r="B184" t="str">
            <v>05.01</v>
          </cell>
          <cell r="C184" t="str">
            <v>ESGOTAMENTO DE VALA/CAVA P/ BOMBEAMENTO DIRETO</v>
          </cell>
          <cell r="D184" t="str">
            <v>05.010.005-0</v>
          </cell>
          <cell r="E184" t="str">
            <v>CV.H</v>
          </cell>
          <cell r="F184">
            <v>4800</v>
          </cell>
          <cell r="G184">
            <v>4800</v>
          </cell>
          <cell r="H184">
            <v>1.67</v>
          </cell>
          <cell r="I184">
            <v>2.66</v>
          </cell>
        </row>
        <row r="185">
          <cell r="B185" t="str">
            <v>05.02</v>
          </cell>
          <cell r="C185" t="str">
            <v>REBAIXAMENTO DO LENÇOL FREÁTICO</v>
          </cell>
        </row>
        <row r="186">
          <cell r="B186" t="str">
            <v>05.02.01</v>
          </cell>
          <cell r="C186" t="str">
            <v>MONTAGEM E DESMONT. CONJ. BOMBAS, CABINE E TUBULAÇÃO COLETORA DE SIST. REBAIXAMENTO.</v>
          </cell>
          <cell r="D186" t="str">
            <v>01.007.010-0</v>
          </cell>
          <cell r="E186" t="str">
            <v>UN</v>
          </cell>
          <cell r="F186">
            <v>1</v>
          </cell>
          <cell r="G186">
            <v>1</v>
          </cell>
          <cell r="H186">
            <v>1036.4000000000001</v>
          </cell>
          <cell r="I186">
            <v>1587.76</v>
          </cell>
        </row>
        <row r="187">
          <cell r="B187" t="str">
            <v>05.02.02</v>
          </cell>
          <cell r="C187" t="str">
            <v>CRAVAÇÃO E RETIRADA DE PONTEIRA FILTRANTE</v>
          </cell>
          <cell r="D187" t="str">
            <v>01.007.020-0</v>
          </cell>
          <cell r="E187" t="str">
            <v>UN</v>
          </cell>
          <cell r="F187">
            <v>30</v>
          </cell>
          <cell r="G187">
            <v>30</v>
          </cell>
          <cell r="H187">
            <v>40.299999999999997</v>
          </cell>
          <cell r="I187">
            <v>61.73</v>
          </cell>
        </row>
        <row r="188">
          <cell r="B188" t="str">
            <v>05.02.03</v>
          </cell>
          <cell r="C188" t="str">
            <v>DESPESAS DE ENERGIA DE SIST. REBAIXAMENTO</v>
          </cell>
          <cell r="D188" t="str">
            <v>01.007.030-0</v>
          </cell>
          <cell r="E188" t="str">
            <v>CV.H</v>
          </cell>
          <cell r="F188">
            <v>14400</v>
          </cell>
          <cell r="G188">
            <v>14400</v>
          </cell>
          <cell r="H188">
            <v>0.27</v>
          </cell>
          <cell r="I188">
            <v>0.41</v>
          </cell>
        </row>
        <row r="189">
          <cell r="B189" t="str">
            <v>05.02.04</v>
          </cell>
          <cell r="C189" t="str">
            <v>MANUTENÇÃO E OPERA€AO DO SIST. DE REBAIXAMENTO</v>
          </cell>
          <cell r="D189" t="str">
            <v>01.007.025-0</v>
          </cell>
          <cell r="E189" t="str">
            <v>DIA</v>
          </cell>
          <cell r="F189">
            <v>60</v>
          </cell>
          <cell r="G189">
            <v>60</v>
          </cell>
          <cell r="H189">
            <v>97.88</v>
          </cell>
          <cell r="I189">
            <v>149.94999999999999</v>
          </cell>
        </row>
        <row r="190">
          <cell r="B190">
            <v>6</v>
          </cell>
          <cell r="C190" t="str">
            <v>ESTRUTURAS E FUNDAÇÕES DIRETAS</v>
          </cell>
        </row>
        <row r="191">
          <cell r="B191" t="str">
            <v>06.01</v>
          </cell>
          <cell r="C191" t="str">
            <v>CONCR. DOSADO RACIONALMENTE P/FCK 10 MPa INCL. MAT. PREPARO, TRANSPORTE, LANÇAMENTO E ADENSAMENTO</v>
          </cell>
          <cell r="D191" t="str">
            <v>11.003.001-0</v>
          </cell>
          <cell r="E191" t="str">
            <v>M3</v>
          </cell>
          <cell r="F191">
            <v>3</v>
          </cell>
          <cell r="G191">
            <v>3</v>
          </cell>
          <cell r="H191">
            <v>211.76</v>
          </cell>
          <cell r="I191">
            <v>280.79000000000002</v>
          </cell>
        </row>
        <row r="192">
          <cell r="B192" t="str">
            <v>06.02</v>
          </cell>
          <cell r="C192" t="str">
            <v>CONCRETO DOSADO RACIONALMENTE P/FCK 20 MPa, INCLUSIVE MATERIAL, PREPARO, TRANSPORTE, LANÇAMENTO E ADENSAMENTO.</v>
          </cell>
          <cell r="D192" t="str">
            <v>11.003.003-0</v>
          </cell>
          <cell r="E192" t="str">
            <v>M3</v>
          </cell>
          <cell r="F192">
            <v>3.5</v>
          </cell>
          <cell r="G192">
            <v>3.5</v>
          </cell>
          <cell r="H192">
            <v>287.55</v>
          </cell>
          <cell r="I192">
            <v>381.29</v>
          </cell>
        </row>
        <row r="193">
          <cell r="B193" t="str">
            <v>06.03</v>
          </cell>
          <cell r="C193" t="str">
            <v>FORMA DE MAD. P/MOLDAGEM DE PECAS DE CONCR. ARM. C/PARAMENTOS PLANOS, EM LAJES, VIGAS, PAREDES, ETC., INCL. FORN. DOS MAT. E DESMOLDAGEM SERVINDO A MAD. 1,4 VEZES, TABUAS DE PINHO DE 3ª, OU MAD. EQUIVAL. C/a = 2,5 cm, SERVINDO TAMBEM P/ TRAVESSAS, EXC, ES</v>
          </cell>
          <cell r="D193" t="str">
            <v>11.004.022-0</v>
          </cell>
          <cell r="E193" t="str">
            <v>M2</v>
          </cell>
          <cell r="F193">
            <v>13</v>
          </cell>
          <cell r="G193">
            <v>13</v>
          </cell>
          <cell r="H193">
            <v>36.85</v>
          </cell>
          <cell r="I193">
            <v>61.57</v>
          </cell>
        </row>
        <row r="194">
          <cell r="B194" t="str">
            <v>06.04</v>
          </cell>
          <cell r="C194" t="str">
            <v>ESCOR. DE FORMAS C/ MAD. P/ LAGES E TETOS</v>
          </cell>
          <cell r="D194" t="str">
            <v>11.004.035-0</v>
          </cell>
          <cell r="E194" t="str">
            <v>M3</v>
          </cell>
          <cell r="F194">
            <v>66</v>
          </cell>
          <cell r="G194">
            <v>66</v>
          </cell>
          <cell r="H194">
            <v>2.59</v>
          </cell>
          <cell r="I194">
            <v>4.32</v>
          </cell>
        </row>
        <row r="195">
          <cell r="B195" t="str">
            <v>06.05</v>
          </cell>
          <cell r="C195" t="str">
            <v>FORN. DE BARRA DE AÇO CA-50 DE 8MM ATE 12,5 MM</v>
          </cell>
          <cell r="D195" t="str">
            <v>11.009.014-0</v>
          </cell>
          <cell r="E195" t="str">
            <v>KG</v>
          </cell>
          <cell r="F195">
            <v>280</v>
          </cell>
          <cell r="G195">
            <v>280</v>
          </cell>
          <cell r="H195">
            <v>1.51</v>
          </cell>
          <cell r="I195">
            <v>3.02</v>
          </cell>
        </row>
        <row r="196">
          <cell r="B196" t="str">
            <v>06.06</v>
          </cell>
          <cell r="C196" t="str">
            <v>FORN. DE BARRA DE AÇO CA-50 DIAM. ACIMA DE 12,5 MM</v>
          </cell>
          <cell r="D196" t="str">
            <v>11.009.015-0</v>
          </cell>
          <cell r="E196" t="str">
            <v>KG</v>
          </cell>
          <cell r="F196">
            <v>35</v>
          </cell>
          <cell r="G196">
            <v>35</v>
          </cell>
          <cell r="H196">
            <v>1.35</v>
          </cell>
          <cell r="I196">
            <v>2.7</v>
          </cell>
        </row>
        <row r="197">
          <cell r="B197" t="str">
            <v>06.07</v>
          </cell>
          <cell r="C197" t="str">
            <v>CORTE, DOBRAGEM, MONTAGEM E COLOCAÇÃO DE FERRAGENS NAS FORMAS, AÇO CA-50A OU CA-50B, ATE 12,5 MM</v>
          </cell>
          <cell r="D197" t="str">
            <v>11.011.030-0</v>
          </cell>
          <cell r="E197" t="str">
            <v>KG</v>
          </cell>
          <cell r="F197">
            <v>280</v>
          </cell>
          <cell r="G197">
            <v>280</v>
          </cell>
          <cell r="H197">
            <v>0.8</v>
          </cell>
          <cell r="I197">
            <v>1.44</v>
          </cell>
        </row>
        <row r="198">
          <cell r="B198" t="str">
            <v>06.08</v>
          </cell>
          <cell r="C198" t="str">
            <v>CORTE DOBRAGEM MONTAGEM E COLOCAÇÃO DE FERRAGENS NAS FORMAS,  ACO CA50A OU CA50B, DIÂM. ACIMA DE 12,5MM</v>
          </cell>
          <cell r="D198" t="str">
            <v>11.011.031-0</v>
          </cell>
          <cell r="E198" t="str">
            <v>KG</v>
          </cell>
          <cell r="F198">
            <v>35</v>
          </cell>
          <cell r="G198">
            <v>35</v>
          </cell>
          <cell r="H198">
            <v>0.8</v>
          </cell>
          <cell r="I198">
            <v>1.44</v>
          </cell>
        </row>
        <row r="199">
          <cell r="B199" t="str">
            <v>06.09</v>
          </cell>
          <cell r="C199" t="str">
            <v xml:space="preserve">FORNECIMENTO E ASSENTAMENTO DE ANEL DE CONCRETO DI = 3,00M </v>
          </cell>
          <cell r="D199" t="str">
            <v>06.018.004-3</v>
          </cell>
          <cell r="E199" t="str">
            <v>M</v>
          </cell>
          <cell r="F199">
            <v>7.5</v>
          </cell>
          <cell r="G199">
            <v>7.5</v>
          </cell>
          <cell r="H199">
            <v>1196.17</v>
          </cell>
          <cell r="I199">
            <v>2218.89</v>
          </cell>
        </row>
        <row r="200">
          <cell r="B200" t="str">
            <v>06.10</v>
          </cell>
          <cell r="C200" t="str">
            <v>FORNECIMENTO E ASSENTAMENTO DE TAMPÃO DE F.F. DE TRÊS SEÇÕES (TS)</v>
          </cell>
          <cell r="D200" t="str">
            <v>06.016.016-0</v>
          </cell>
          <cell r="E200" t="str">
            <v>UN</v>
          </cell>
          <cell r="F200">
            <v>1</v>
          </cell>
          <cell r="G200">
            <v>1</v>
          </cell>
          <cell r="H200">
            <v>981.19</v>
          </cell>
          <cell r="I200">
            <v>3038.74</v>
          </cell>
        </row>
        <row r="201">
          <cell r="B201">
            <v>7</v>
          </cell>
          <cell r="C201" t="str">
            <v>FECHAMENTO</v>
          </cell>
        </row>
        <row r="202">
          <cell r="B202" t="str">
            <v>07.01</v>
          </cell>
          <cell r="C202" t="str">
            <v>ALVENARIA E ELEMENTOS DIVISÓRIOS</v>
          </cell>
        </row>
        <row r="203">
          <cell r="B203" t="str">
            <v>07.01.01</v>
          </cell>
          <cell r="C203" t="str">
            <v xml:space="preserve">ALVENARIA DE BLOCOS DE CONCRETO MEIA VEZ (10CM) </v>
          </cell>
          <cell r="D203" t="str">
            <v>12.005.010-0</v>
          </cell>
          <cell r="E203" t="str">
            <v>M2</v>
          </cell>
          <cell r="F203">
            <v>12.5</v>
          </cell>
          <cell r="G203">
            <v>12.5</v>
          </cell>
          <cell r="H203">
            <v>18.43</v>
          </cell>
          <cell r="I203">
            <v>28.65</v>
          </cell>
        </row>
        <row r="204">
          <cell r="B204">
            <v>8</v>
          </cell>
          <cell r="C204" t="str">
            <v>REVESTIMENTOS E TRATAMENTOS DE SUPERFICIES</v>
          </cell>
        </row>
        <row r="205">
          <cell r="B205" t="str">
            <v>08.01</v>
          </cell>
          <cell r="C205" t="str">
            <v>REVESTIMENTO DE PISOS, TETOS E PAREDES</v>
          </cell>
        </row>
        <row r="206">
          <cell r="B206" t="str">
            <v>08.01.01</v>
          </cell>
          <cell r="C206" t="str">
            <v>REVESTIMENTO INTERNO/EXTERNO C/ARG. CIM/AREIA 1:3 INCL. CHAPISCO</v>
          </cell>
          <cell r="D206" t="str">
            <v>13.001.025-0</v>
          </cell>
          <cell r="E206" t="str">
            <v>M2</v>
          </cell>
          <cell r="F206">
            <v>78</v>
          </cell>
          <cell r="G206">
            <v>78</v>
          </cell>
          <cell r="H206">
            <v>17.27</v>
          </cell>
          <cell r="I206">
            <v>26.44</v>
          </cell>
        </row>
        <row r="207">
          <cell r="B207" t="str">
            <v>08.01.02</v>
          </cell>
          <cell r="C207" t="str">
            <v>PISO CIMENTADO 1,5CM C/ARG. CIM/AREIA 1:3 ASPERO</v>
          </cell>
          <cell r="D207" t="str">
            <v>13.301.081-0</v>
          </cell>
          <cell r="E207" t="str">
            <v>M2</v>
          </cell>
          <cell r="F207">
            <v>7</v>
          </cell>
          <cell r="G207">
            <v>7</v>
          </cell>
          <cell r="H207">
            <v>20.73</v>
          </cell>
          <cell r="I207">
            <v>34.409999999999997</v>
          </cell>
        </row>
        <row r="208">
          <cell r="B208" t="str">
            <v>08.02</v>
          </cell>
          <cell r="C208" t="str">
            <v>IMPERMEABILIZACAO E ISOLAMENTO TERMICO</v>
          </cell>
        </row>
        <row r="209">
          <cell r="B209" t="str">
            <v>08.02.01</v>
          </cell>
          <cell r="C209" t="str">
            <v>PINTURA ASFALTICA (HIDRO-ASFALTO) COM CONSUMO DE 1,2 Kg/m2 SOBRE SUPERFICIES LISAS</v>
          </cell>
          <cell r="D209" t="str">
            <v>16.030.001-0</v>
          </cell>
          <cell r="E209" t="str">
            <v>M2</v>
          </cell>
          <cell r="F209">
            <v>70</v>
          </cell>
          <cell r="G209">
            <v>70</v>
          </cell>
          <cell r="H209">
            <v>6.91</v>
          </cell>
          <cell r="I209">
            <v>13.79</v>
          </cell>
        </row>
        <row r="210">
          <cell r="B210">
            <v>9</v>
          </cell>
          <cell r="C210" t="str">
            <v>INTALAÇÕES DE PRODUÇÃO</v>
          </cell>
        </row>
        <row r="211">
          <cell r="B211" t="str">
            <v>09.01</v>
          </cell>
          <cell r="C211" t="str">
            <v>FORNECIMENTO DE MATERIAIS</v>
          </cell>
        </row>
        <row r="212">
          <cell r="B212" t="str">
            <v>09.01.01</v>
          </cell>
          <cell r="C212" t="str">
            <v xml:space="preserve">FORNECIMENTO DE TUBO DE FERRO FUNDIDO (SEM ASSENTAMENTO), DÚCTIL, CLASSE K-12, PN-10, FLANGE-FLANGE, EXCL. ACESSÓRIOS DA JUNTA, COM DIÂMETRO DE 250 mm, COMPRIMENTO DE 0,5 A 1,00 </v>
          </cell>
          <cell r="D212" t="str">
            <v>06.201.055-0</v>
          </cell>
          <cell r="E212" t="str">
            <v>UN</v>
          </cell>
          <cell r="F212">
            <v>4</v>
          </cell>
          <cell r="G212">
            <v>4</v>
          </cell>
          <cell r="H212">
            <v>313.42</v>
          </cell>
          <cell r="I212">
            <v>780.41</v>
          </cell>
        </row>
        <row r="213">
          <cell r="B213" t="str">
            <v>09.01.02</v>
          </cell>
          <cell r="C213" t="str">
            <v xml:space="preserve">FORNECIMENTO DE TUBO DE FERRO FUNDIDO (SEM ASSENTAMENTO), DÚCTIL, CLASSE K-12, PN-10, PONTA-FLANGE, EXCL. ACESSÓRIOS DA JUNTA, COM DIÂMETRO DE 250 mm, COMPRIMENTO DE 0,5 A 1,00 </v>
          </cell>
          <cell r="D213" t="str">
            <v>06.201.105-0</v>
          </cell>
          <cell r="E213" t="str">
            <v>UN</v>
          </cell>
          <cell r="F213">
            <v>1</v>
          </cell>
          <cell r="G213">
            <v>1</v>
          </cell>
          <cell r="H213">
            <v>249.62</v>
          </cell>
          <cell r="I213">
            <v>621.54999999999995</v>
          </cell>
        </row>
        <row r="214">
          <cell r="B214" t="str">
            <v>09.01.03</v>
          </cell>
          <cell r="C214" t="str">
            <v>FORNECIMENTO DE ADICIONAL DE EXTENSÃO EXCEDENTE A 1,00 m DE TUBO DE FERRO FUNDIDO (EXCL. ASSENTAMENTO), DÚCTIL, CLASSE K-12, COM DIÂMETRO DE 250 mm</v>
          </cell>
          <cell r="D214" t="str">
            <v>06.201.155-0</v>
          </cell>
          <cell r="E214" t="str">
            <v>M</v>
          </cell>
          <cell r="F214">
            <v>7.9</v>
          </cell>
          <cell r="G214">
            <v>7.9</v>
          </cell>
          <cell r="H214">
            <v>237.66</v>
          </cell>
          <cell r="I214">
            <v>591.77</v>
          </cell>
        </row>
        <row r="215">
          <cell r="B215" t="str">
            <v>09.01.04</v>
          </cell>
          <cell r="C215" t="str">
            <v>FORN. DE CURVA F.FUNDIDO FF PN10 DN=250 MM X 90</v>
          </cell>
          <cell r="D215" t="str">
            <v>06.200.217-2</v>
          </cell>
          <cell r="E215" t="str">
            <v>UN</v>
          </cell>
          <cell r="F215">
            <v>2</v>
          </cell>
          <cell r="G215">
            <v>2</v>
          </cell>
          <cell r="H215">
            <v>268.54000000000002</v>
          </cell>
          <cell r="I215">
            <v>844.28</v>
          </cell>
        </row>
        <row r="216">
          <cell r="B216" t="str">
            <v>09.01.05</v>
          </cell>
          <cell r="C216" t="str">
            <v>FORN. DE CURVA F.FUNDIDO FF PN10 DN=250 MM X 45</v>
          </cell>
          <cell r="D216" t="str">
            <v>06.200.217-3</v>
          </cell>
          <cell r="E216" t="str">
            <v>UN</v>
          </cell>
          <cell r="F216">
            <v>2</v>
          </cell>
          <cell r="G216">
            <v>2</v>
          </cell>
          <cell r="H216">
            <v>267.51</v>
          </cell>
          <cell r="I216">
            <v>841.05</v>
          </cell>
        </row>
        <row r="217">
          <cell r="B217" t="str">
            <v>09.01.06</v>
          </cell>
          <cell r="C217" t="str">
            <v>FORN. VALVULA RETENÇÃO DUPLA PORTINHOLA MONTAGEM ENTRE FLANGES PN10 DN=250 MM</v>
          </cell>
          <cell r="D217" t="str">
            <v>06.200.416-6</v>
          </cell>
          <cell r="E217" t="str">
            <v>UN</v>
          </cell>
          <cell r="F217">
            <v>2</v>
          </cell>
          <cell r="G217">
            <v>2</v>
          </cell>
          <cell r="H217">
            <v>1383.07</v>
          </cell>
          <cell r="I217">
            <v>4348.37</v>
          </cell>
        </row>
        <row r="218">
          <cell r="B218" t="str">
            <v>09.01.07</v>
          </cell>
          <cell r="C218" t="str">
            <v>FORN. REGISTRO DE GAVETA F.FUNDIDO FC PN10 DN=250MM</v>
          </cell>
          <cell r="D218" t="str">
            <v>06.200.361-6</v>
          </cell>
          <cell r="E218" t="str">
            <v>UN</v>
          </cell>
          <cell r="F218">
            <v>2</v>
          </cell>
          <cell r="G218">
            <v>2</v>
          </cell>
          <cell r="H218">
            <v>1499.9</v>
          </cell>
          <cell r="I218">
            <v>4715.68</v>
          </cell>
        </row>
        <row r="219">
          <cell r="B219" t="str">
            <v>09.01.08</v>
          </cell>
          <cell r="C219" t="str">
            <v>FORN. TE F.FUNDIDO FFF PN10 DN=250X250 MM</v>
          </cell>
          <cell r="D219" t="str">
            <v>06.200.234-7</v>
          </cell>
          <cell r="E219" t="str">
            <v>UN</v>
          </cell>
          <cell r="F219">
            <v>1</v>
          </cell>
          <cell r="G219">
            <v>1</v>
          </cell>
          <cell r="H219">
            <v>623</v>
          </cell>
          <cell r="I219">
            <v>1958.71</v>
          </cell>
        </row>
        <row r="220">
          <cell r="B220" t="str">
            <v>09.01.09</v>
          </cell>
          <cell r="C220" t="str">
            <v>FORN. RED. EXCENTR. F.FUNDIDO FF PN10 DN=250X150 MM</v>
          </cell>
          <cell r="D220" t="str">
            <v>06.200.266-4</v>
          </cell>
          <cell r="E220" t="str">
            <v>UN</v>
          </cell>
          <cell r="F220">
            <v>2</v>
          </cell>
          <cell r="G220">
            <v>2</v>
          </cell>
          <cell r="H220">
            <v>275.45999999999998</v>
          </cell>
          <cell r="I220">
            <v>866.04</v>
          </cell>
        </row>
        <row r="221">
          <cell r="B221" t="str">
            <v>09.01.10</v>
          </cell>
          <cell r="C221" t="str">
            <v xml:space="preserve">FORN. REDUÇÃO F.FUNDIDO PB JE DN= 300X250MM </v>
          </cell>
          <cell r="D221" t="str">
            <v>06.200.085-4</v>
          </cell>
          <cell r="E221" t="str">
            <v>UN</v>
          </cell>
          <cell r="F221">
            <v>1</v>
          </cell>
          <cell r="G221">
            <v>1</v>
          </cell>
          <cell r="H221">
            <v>162.37</v>
          </cell>
          <cell r="I221">
            <v>510.49</v>
          </cell>
        </row>
        <row r="222">
          <cell r="B222" t="str">
            <v>09.01.11</v>
          </cell>
          <cell r="C222" t="str">
            <v>FORN. TUBO DÚCTIL K-9 JE DN= 300 MM</v>
          </cell>
          <cell r="D222" t="str">
            <v>06.200.056-0</v>
          </cell>
          <cell r="E222" t="str">
            <v>M</v>
          </cell>
          <cell r="F222">
            <v>6</v>
          </cell>
          <cell r="G222">
            <v>6</v>
          </cell>
          <cell r="H222">
            <v>160.9</v>
          </cell>
          <cell r="I222">
            <v>505.86</v>
          </cell>
        </row>
        <row r="223">
          <cell r="B223" t="str">
            <v>09.02</v>
          </cell>
          <cell r="C223" t="str">
            <v>ASSENTAMENTO</v>
          </cell>
        </row>
        <row r="224">
          <cell r="B224" t="str">
            <v>09.02.01</v>
          </cell>
          <cell r="C224" t="str">
            <v>MONTAGEM DE TUBOS, PECAS E ACESSÓRIOS</v>
          </cell>
        </row>
        <row r="225">
          <cell r="B225" t="str">
            <v>09.02.01,01</v>
          </cell>
          <cell r="C225" t="str">
            <v>MONTAGEM DE PECAS OU TUBOS ATE 1M C/FLANGES, COM FORN. DOS MAT. DAS JUNTAS,  POR JUNTA DN = 250MM</v>
          </cell>
          <cell r="D225" t="str">
            <v>06.011.106-0</v>
          </cell>
          <cell r="E225" t="str">
            <v>UN</v>
          </cell>
          <cell r="F225">
            <v>19</v>
          </cell>
          <cell r="G225">
            <v>19</v>
          </cell>
          <cell r="H225">
            <v>55.83</v>
          </cell>
          <cell r="I225">
            <v>136.11000000000001</v>
          </cell>
        </row>
        <row r="226">
          <cell r="B226" t="str">
            <v>09.02.01.02</v>
          </cell>
          <cell r="C226" t="str">
            <v>ADICIONAL  DE MONTAGEM DE COMPR. EXCEDENTE DE 1 M EM CADA TUBO C/FLANGES DN= 250 MM</v>
          </cell>
          <cell r="D226" t="str">
            <v>06.011.196-0</v>
          </cell>
          <cell r="E226" t="str">
            <v>M</v>
          </cell>
          <cell r="F226">
            <v>7.9</v>
          </cell>
          <cell r="G226">
            <v>7.9</v>
          </cell>
          <cell r="H226">
            <v>3.16</v>
          </cell>
          <cell r="I226">
            <v>7.7</v>
          </cell>
        </row>
        <row r="227">
          <cell r="B227" t="str">
            <v>09.02.01.03</v>
          </cell>
          <cell r="C227" t="str">
            <v>MONTAGEM SEM FORNECIMENTO, DE VÁLVULAS DE GAVETA (REGISTROS), VÁLVULAS DE RETENÇÃO, VENTOSAS, HIDRANTES, ETC, COM FLANGES CLASSE PN-10, INCLUSIVE O FORNECIMENTO DOS MATERIAIS PARA AS JUNTAS (ARRUELAS DE BOORACHA E PARAFUSOS COM PORCAS), POR JUNTA FLANGEAD</v>
          </cell>
          <cell r="D227" t="str">
            <v>06.011.226-0</v>
          </cell>
          <cell r="E227" t="str">
            <v>UN</v>
          </cell>
          <cell r="F227">
            <v>4</v>
          </cell>
          <cell r="G227">
            <v>4</v>
          </cell>
          <cell r="H227">
            <v>55.93</v>
          </cell>
          <cell r="I227">
            <v>136.35</v>
          </cell>
        </row>
        <row r="228">
          <cell r="B228" t="str">
            <v>09.02.01.04</v>
          </cell>
          <cell r="C228" t="str">
            <v>MONTAGEM SEM FORNECIMENTO, DE ACESSÓRIOS HIDRAULICOS TIPO "WAFER" (VÁLVULAS BORBOLETA, VÁLVULAS DE RETENÇÃO E SIMILARES), PARA MONTAGEM ENTRE FLANGES ADJACENTES CLASSE PN-10, INCLUSIVE O FORNECIMENTO DOS MATERIAIS PARA AS JUNTAS (TIRANTES COM PORCAS E PAR</v>
          </cell>
          <cell r="D228" t="str">
            <v>06.011.020-4</v>
          </cell>
          <cell r="E228" t="str">
            <v>UN</v>
          </cell>
          <cell r="F228">
            <v>2</v>
          </cell>
          <cell r="G228">
            <v>2</v>
          </cell>
          <cell r="H228">
            <v>52.42</v>
          </cell>
          <cell r="I228">
            <v>127.79</v>
          </cell>
        </row>
        <row r="229">
          <cell r="B229" t="str">
            <v>09.03</v>
          </cell>
          <cell r="C229" t="str">
            <v>INSTALAÇÕES ELÉTRICAS</v>
          </cell>
        </row>
        <row r="230">
          <cell r="B230" t="str">
            <v>09.03.01</v>
          </cell>
          <cell r="C230" t="str">
            <v>POSTE DE CONCRETO DE 11 M X 300 KGF</v>
          </cell>
          <cell r="D230" t="str">
            <v>15.013.031-0</v>
          </cell>
          <cell r="E230" t="str">
            <v>UN</v>
          </cell>
          <cell r="F230">
            <v>1</v>
          </cell>
          <cell r="G230">
            <v>1</v>
          </cell>
          <cell r="H230">
            <v>492.92</v>
          </cell>
          <cell r="I230">
            <v>855.21</v>
          </cell>
        </row>
        <row r="231">
          <cell r="B231" t="str">
            <v>09.03.02</v>
          </cell>
          <cell r="C231" t="str">
            <v>CAIXAS, QUADROS, FERRAGENS E INSTALAÇÃO ELÉTRICA COMPLETA P/ SUBESTAÇÃO SIMPLIFICADA, PADRÃO LIGHT PARA 30 KVA, PARA-RAIO, ATERRAMENTO EXCL. TRANSFORMADOR</v>
          </cell>
          <cell r="D231" t="str">
            <v>15.007.001-4</v>
          </cell>
          <cell r="E231" t="str">
            <v>UN</v>
          </cell>
          <cell r="F231">
            <v>1</v>
          </cell>
          <cell r="G231">
            <v>1</v>
          </cell>
          <cell r="H231">
            <v>2202.92</v>
          </cell>
          <cell r="I231">
            <v>4789.1400000000003</v>
          </cell>
        </row>
        <row r="232">
          <cell r="B232" t="str">
            <v>09.03.03</v>
          </cell>
          <cell r="C232" t="str">
            <v>TRANSFORMADOR 30 KVA, TRIFÁSICO, 60 HZ, FORN. E COLOC.</v>
          </cell>
          <cell r="D232" t="str">
            <v>18.028.001-0</v>
          </cell>
          <cell r="E232" t="str">
            <v>UN</v>
          </cell>
          <cell r="F232">
            <v>1</v>
          </cell>
          <cell r="G232">
            <v>1</v>
          </cell>
          <cell r="H232">
            <v>2227.1</v>
          </cell>
          <cell r="I232">
            <v>5438.57</v>
          </cell>
        </row>
        <row r="233">
          <cell r="B233" t="str">
            <v>09.03.04</v>
          </cell>
          <cell r="C233" t="str">
            <v>QUADRO DE COMANDO P/2 BOMBAS (1+1) 35HP CONF. ESPECIF. DO PROJETO</v>
          </cell>
          <cell r="D233" t="str">
            <v>15.007003-9</v>
          </cell>
          <cell r="E233" t="str">
            <v>UN</v>
          </cell>
          <cell r="F233">
            <v>1</v>
          </cell>
          <cell r="G233">
            <v>1</v>
          </cell>
          <cell r="H233">
            <v>13376.43</v>
          </cell>
          <cell r="I233">
            <v>29080.35</v>
          </cell>
        </row>
        <row r="234">
          <cell r="B234" t="str">
            <v>09.03.05</v>
          </cell>
          <cell r="C234" t="str">
            <v>MONTAGEM PAINEL PARTIDA P/MOTOR-BOMBA ACIMA DE 15 ATÉ 40 CV</v>
          </cell>
          <cell r="D234" t="str">
            <v>06.400.012-0</v>
          </cell>
          <cell r="E234" t="str">
            <v>UN</v>
          </cell>
          <cell r="F234">
            <v>1</v>
          </cell>
          <cell r="G234">
            <v>1</v>
          </cell>
          <cell r="H234">
            <v>101.58</v>
          </cell>
          <cell r="I234">
            <v>152.77000000000001</v>
          </cell>
        </row>
        <row r="235">
          <cell r="B235" t="str">
            <v>09.04</v>
          </cell>
          <cell r="C235" t="str">
            <v>EQUIPAMENTOS E INSTALAÇÕES COMPLEMENTARES</v>
          </cell>
        </row>
        <row r="236">
          <cell r="B236" t="str">
            <v>09.04.01</v>
          </cell>
          <cell r="C236" t="str">
            <v>FORN. CONJ. RECALQUE P/ESGOTOS C/ GRUPO MOTOR-BOMBA SUBMERSIVEL 35 CV. FIXACAO, TUBO GUIA E CORRENTE CONF. ESPECIF. REF.</v>
          </cell>
          <cell r="D236" t="str">
            <v>18.050.000-8</v>
          </cell>
          <cell r="E236" t="str">
            <v>UN</v>
          </cell>
          <cell r="F236">
            <v>2</v>
          </cell>
          <cell r="G236">
            <v>2</v>
          </cell>
          <cell r="H236">
            <v>36396.04</v>
          </cell>
          <cell r="I236">
            <v>66895.92</v>
          </cell>
        </row>
        <row r="237">
          <cell r="B237" t="str">
            <v>09.04.02</v>
          </cell>
          <cell r="C237" t="str">
            <v>MONTAGEM DE CONJ. P/RECALQUE DE ESGOTOS ACIMA DE  15 CV ATÉ 40 CV, INCL. FIXAÇÕES, GUIA E CORRENTE</v>
          </cell>
          <cell r="D237" t="str">
            <v>05.125.001-6</v>
          </cell>
          <cell r="E237" t="str">
            <v>UN</v>
          </cell>
          <cell r="F237">
            <v>2</v>
          </cell>
          <cell r="G237">
            <v>2</v>
          </cell>
          <cell r="H237">
            <v>1796.42</v>
          </cell>
          <cell r="I237">
            <v>3413.19</v>
          </cell>
        </row>
        <row r="238">
          <cell r="B238">
            <v>10</v>
          </cell>
          <cell r="C238" t="str">
            <v>LINHA DE RECALQUE</v>
          </cell>
        </row>
        <row r="239">
          <cell r="B239" t="str">
            <v>10.01</v>
          </cell>
          <cell r="C239" t="str">
            <v>ESCAVACAO E ATERRO</v>
          </cell>
        </row>
        <row r="240">
          <cell r="B240" t="str">
            <v>10.01.01</v>
          </cell>
          <cell r="C240" t="str">
            <v>ESCAV. MEC. VALA/CAVA NÃO ESTRONCADA 1ª CATEG C/ESCAVADEIRA HIDRÁULICA ATÉ 1,5 M PROF., EXCLUSIVE ESGOTAMENTO</v>
          </cell>
          <cell r="D240" t="str">
            <v>03.020.050-0</v>
          </cell>
          <cell r="E240" t="str">
            <v>M3</v>
          </cell>
          <cell r="F240">
            <v>1680</v>
          </cell>
          <cell r="G240">
            <v>1680</v>
          </cell>
          <cell r="H240">
            <v>1.77</v>
          </cell>
          <cell r="I240">
            <v>3.26</v>
          </cell>
        </row>
        <row r="241">
          <cell r="B241" t="str">
            <v>10.01.02</v>
          </cell>
          <cell r="C241" t="str">
            <v xml:space="preserve">REATERRO COMPACTADO VALA/CAVA C/MAT. ESCAV. SELECIONADO EM CAMADAS DE 30 CM </v>
          </cell>
          <cell r="D241" t="str">
            <v>03.013.001-0</v>
          </cell>
          <cell r="E241" t="str">
            <v>M3</v>
          </cell>
          <cell r="F241">
            <v>962</v>
          </cell>
          <cell r="G241">
            <v>962</v>
          </cell>
          <cell r="H241">
            <v>5.97</v>
          </cell>
          <cell r="I241">
            <v>11.13</v>
          </cell>
        </row>
        <row r="242">
          <cell r="B242" t="str">
            <v>10.01.03</v>
          </cell>
          <cell r="C242" t="str">
            <v>REATERRO DE VALA/CAVA COM MATERIAL DE BOA QUALIDADE, UTILIZANDO VIBRO COMPACTADOR PORTÁTIL, EXCLUSIVE MATERIAL</v>
          </cell>
          <cell r="D242" t="str">
            <v>03.011.015-0</v>
          </cell>
          <cell r="E242" t="str">
            <v>M3</v>
          </cell>
          <cell r="F242">
            <v>296</v>
          </cell>
          <cell r="G242">
            <v>296</v>
          </cell>
          <cell r="H242">
            <v>4.76</v>
          </cell>
          <cell r="I242">
            <v>8.42</v>
          </cell>
        </row>
        <row r="243">
          <cell r="B243" t="str">
            <v>10.01.04</v>
          </cell>
          <cell r="C243" t="str">
            <v xml:space="preserve">REATERRO DE VALA COM PÓ DE PEDRA, INCLUSIVE FORNECIMENTO DOS MATERIAIS </v>
          </cell>
          <cell r="D243" t="str">
            <v>03.015.010-0</v>
          </cell>
          <cell r="E243" t="str">
            <v>M3</v>
          </cell>
          <cell r="F243">
            <v>222</v>
          </cell>
          <cell r="G243">
            <v>222</v>
          </cell>
          <cell r="H243">
            <v>15.47</v>
          </cell>
          <cell r="I243">
            <v>25.61</v>
          </cell>
        </row>
        <row r="244">
          <cell r="B244" t="str">
            <v>10.01.05</v>
          </cell>
          <cell r="C244" t="str">
            <v>ESCAVAÇÃO, CARGA  E DESCARGA TRANSPORTE A 10 KM, EXCLUSIVE ROYALITIES SOBRE O MATERIAL</v>
          </cell>
          <cell r="D244" t="str">
            <v>03.010.007-0</v>
          </cell>
          <cell r="E244" t="str">
            <v>M3</v>
          </cell>
          <cell r="F244">
            <v>296</v>
          </cell>
          <cell r="G244">
            <v>296</v>
          </cell>
          <cell r="H244">
            <v>8.3800000000000008</v>
          </cell>
          <cell r="I244">
            <v>17.07</v>
          </cell>
        </row>
        <row r="245">
          <cell r="B245" t="str">
            <v>10.01.06</v>
          </cell>
          <cell r="C245" t="str">
            <v>ROYALTIES SOBRE MATERIAL DE JAZIDA</v>
          </cell>
          <cell r="D245" t="str">
            <v>01.090.002-1</v>
          </cell>
          <cell r="E245" t="str">
            <v>M3</v>
          </cell>
          <cell r="F245">
            <v>296</v>
          </cell>
          <cell r="G245">
            <v>296</v>
          </cell>
          <cell r="H245">
            <v>1.1599999999999999</v>
          </cell>
          <cell r="I245">
            <v>2.0699999999999998</v>
          </cell>
        </row>
        <row r="246">
          <cell r="B246" t="str">
            <v>10.02</v>
          </cell>
          <cell r="C246" t="str">
            <v>TRANSPORTE DE SOLOS</v>
          </cell>
        </row>
        <row r="247">
          <cell r="B247" t="str">
            <v>10.02.01</v>
          </cell>
          <cell r="C247" t="str">
            <v>CARGA MANUAL E DESC. MEC. MAT. A GRANEL EM CAMINHÃO</v>
          </cell>
          <cell r="D247" t="str">
            <v>04.006.008-0</v>
          </cell>
          <cell r="E247" t="str">
            <v>T</v>
          </cell>
          <cell r="F247">
            <v>195</v>
          </cell>
          <cell r="G247">
            <v>195</v>
          </cell>
          <cell r="H247">
            <v>5.59</v>
          </cell>
          <cell r="I247">
            <v>10.51</v>
          </cell>
        </row>
        <row r="248">
          <cell r="B248" t="str">
            <v>10.02.02</v>
          </cell>
          <cell r="C248" t="str">
            <v>CARGA E DESCARGA MECÂNICA MATERIAL A GRANEL EM CAMINHÃO, INCLUSIVE EQUIPAMENTO CARREGADOR</v>
          </cell>
          <cell r="D248" t="str">
            <v>04.011.051-0</v>
          </cell>
          <cell r="E248" t="str">
            <v>T</v>
          </cell>
          <cell r="F248">
            <v>1100</v>
          </cell>
          <cell r="G248">
            <v>1100</v>
          </cell>
          <cell r="H248">
            <v>3.37</v>
          </cell>
          <cell r="I248">
            <v>6.76</v>
          </cell>
        </row>
        <row r="249">
          <cell r="B249" t="str">
            <v>10.02.03</v>
          </cell>
          <cell r="C249" t="str">
            <v>TRANSP. CARGA DE QUALQUER NATUREZA; EXCL. AS DESPESAS DE CARGA E DESCARGA TANTO DE ESPERA DO CAMINHAO COMO DE SERVENTE OU EQUIP. AUXIL., A VELOC. MEDIA DE 40KM/H EM CAMINHAO BASCULHANTE A OLEO DIESEL, C/CAPAC. UTIL DE 8T</v>
          </cell>
          <cell r="D249" t="str">
            <v>04.005.121-0</v>
          </cell>
          <cell r="E249" t="str">
            <v>T.KM</v>
          </cell>
          <cell r="F249">
            <v>25900</v>
          </cell>
          <cell r="G249">
            <v>25900</v>
          </cell>
          <cell r="H249">
            <v>0.26</v>
          </cell>
          <cell r="I249">
            <v>0.49</v>
          </cell>
        </row>
        <row r="250">
          <cell r="B250" t="str">
            <v>10.03</v>
          </cell>
          <cell r="C250" t="str">
            <v>ESGOTAMENTO</v>
          </cell>
        </row>
        <row r="251">
          <cell r="B251" t="str">
            <v>10.03.01</v>
          </cell>
          <cell r="C251" t="str">
            <v>ESGOTAMENTO DE VALA/CAVA P/BOMBEAMENTO DIRETO</v>
          </cell>
          <cell r="D251" t="str">
            <v>05.010.005-0</v>
          </cell>
          <cell r="E251" t="str">
            <v>CV.H</v>
          </cell>
          <cell r="F251">
            <v>1000</v>
          </cell>
          <cell r="G251">
            <v>1000</v>
          </cell>
          <cell r="H251">
            <v>1.67</v>
          </cell>
          <cell r="I251">
            <v>2.66</v>
          </cell>
        </row>
        <row r="252">
          <cell r="B252" t="str">
            <v>10.04</v>
          </cell>
          <cell r="C252" t="str">
            <v>FORNECIMENTO DE MATERIAIS</v>
          </cell>
        </row>
        <row r="253">
          <cell r="B253" t="str">
            <v>10.04.01</v>
          </cell>
          <cell r="C253" t="str">
            <v xml:space="preserve">FORN. TUBO DÚCTIL K-7 JE C/ REVEST. DE CIMENTO ALUMINOSO, INCL. ANEL DE BORRACHA NITRILICA DN = 300 MM, </v>
          </cell>
          <cell r="D253" t="str">
            <v>06.200.100-5</v>
          </cell>
          <cell r="E253" t="str">
            <v>M</v>
          </cell>
          <cell r="F253">
            <v>1800</v>
          </cell>
          <cell r="G253">
            <v>1800</v>
          </cell>
          <cell r="H253">
            <v>132.58000000000001</v>
          </cell>
          <cell r="I253">
            <v>416.83</v>
          </cell>
        </row>
        <row r="254">
          <cell r="B254" t="str">
            <v>10.04.02</v>
          </cell>
          <cell r="C254" t="str">
            <v xml:space="preserve">FORN. CURVA F. FUNDIDO BB JE DN 300MM X 45. </v>
          </cell>
          <cell r="D254" t="str">
            <v>06.200.052-8</v>
          </cell>
          <cell r="E254" t="str">
            <v>UN</v>
          </cell>
          <cell r="F254">
            <v>15</v>
          </cell>
          <cell r="G254">
            <v>15</v>
          </cell>
          <cell r="H254">
            <v>264.39</v>
          </cell>
          <cell r="I254">
            <v>831.24</v>
          </cell>
        </row>
        <row r="255">
          <cell r="B255" t="str">
            <v>10.04.03</v>
          </cell>
          <cell r="C255" t="str">
            <v>FORN. CURVA F. FUNDIDO BB JE DN 300MM X 22:30</v>
          </cell>
          <cell r="D255" t="str">
            <v>06.200.052-9</v>
          </cell>
          <cell r="E255" t="str">
            <v>UN</v>
          </cell>
          <cell r="F255">
            <v>15</v>
          </cell>
          <cell r="G255">
            <v>15</v>
          </cell>
          <cell r="H255">
            <v>241.49</v>
          </cell>
          <cell r="I255">
            <v>759.24</v>
          </cell>
        </row>
        <row r="256">
          <cell r="B256" t="str">
            <v>10.05</v>
          </cell>
          <cell r="C256" t="str">
            <v>PAVIMENTAÇÃO</v>
          </cell>
        </row>
        <row r="257">
          <cell r="B257" t="str">
            <v>10.05.01</v>
          </cell>
          <cell r="C257" t="str">
            <v>LEVANTAMENTO DE PAVIMENTOS E SEUS COMPLEMENTOS C/ AFASTAMENTO LATERAL DOS MAT. REMOVIDOS</v>
          </cell>
        </row>
        <row r="258">
          <cell r="B258" t="str">
            <v>10.05.01.01</v>
          </cell>
          <cell r="C258" t="str">
            <v>DEMOLIÇÃO C/AR COMPRIMIDO DE PAV. DE CONCR. ASFÁLTICO EXCL.BASE C/E=10CM</v>
          </cell>
          <cell r="D258" t="str">
            <v>05.002.006-0</v>
          </cell>
          <cell r="E258" t="str">
            <v>M2</v>
          </cell>
          <cell r="F258">
            <v>1440</v>
          </cell>
          <cell r="G258">
            <v>1440</v>
          </cell>
          <cell r="H258">
            <v>3.68</v>
          </cell>
          <cell r="I258">
            <v>6.56</v>
          </cell>
        </row>
        <row r="259">
          <cell r="B259" t="str">
            <v>10.05.01.02</v>
          </cell>
          <cell r="C259" t="str">
            <v>DEMOLIÇÃO, C/ AR COMPRIMIDO DE BASE DE MACADAME BETUMINOSO</v>
          </cell>
          <cell r="D259" t="str">
            <v>05.002.016-0</v>
          </cell>
          <cell r="E259" t="str">
            <v>M3</v>
          </cell>
          <cell r="F259">
            <v>288</v>
          </cell>
          <cell r="G259">
            <v>288</v>
          </cell>
          <cell r="H259">
            <v>36.72</v>
          </cell>
          <cell r="I259">
            <v>65.5</v>
          </cell>
        </row>
        <row r="260">
          <cell r="B260" t="str">
            <v>10.05.02</v>
          </cell>
          <cell r="C260" t="str">
            <v>EXECUÇÃO DE PAVIMENTOS E SEUS COMPLEMENTOS</v>
          </cell>
        </row>
        <row r="261">
          <cell r="B261" t="str">
            <v>10.05.02.01</v>
          </cell>
          <cell r="C261" t="str">
            <v>REPOSIÇÃO DE PAVIMENT. EM CONCR  ASFÁLT. USINADO A QUENTE, S/ IMPRIM. EXCL. O TRANSP. DA USINA P/ PISTA</v>
          </cell>
          <cell r="D261" t="str">
            <v>08.015.018-0</v>
          </cell>
          <cell r="E261" t="str">
            <v>T</v>
          </cell>
          <cell r="F261">
            <v>173</v>
          </cell>
          <cell r="G261">
            <v>173</v>
          </cell>
          <cell r="H261">
            <v>119.75</v>
          </cell>
          <cell r="I261">
            <v>277.45999999999998</v>
          </cell>
        </row>
        <row r="262">
          <cell r="B262" t="str">
            <v>10.05.02.02</v>
          </cell>
          <cell r="C262" t="str">
            <v>BASE DE CONCRETO FCK 10MPA PARA RECOMPOSIÇÃO DE PAVIMENTAÇÃO DE RUA, INCLUINDO A REMOÇÃO DO REATERRO, MATERIAIS, PREPARO E CONCRETAGEM ATE 20CM E TRANSPORTE DO ENTULHO EXCEDENTE ATE 20 KM</v>
          </cell>
          <cell r="D262" t="str">
            <v>08.038.001-0</v>
          </cell>
          <cell r="E262" t="str">
            <v>M2</v>
          </cell>
          <cell r="F262">
            <v>1440</v>
          </cell>
          <cell r="G262">
            <v>1440</v>
          </cell>
          <cell r="H262">
            <v>12.61</v>
          </cell>
          <cell r="I262">
            <v>18.73</v>
          </cell>
        </row>
        <row r="263">
          <cell r="B263" t="str">
            <v>10.05.02.03</v>
          </cell>
          <cell r="C263" t="str">
            <v>TRANSP. DE CARGA DE QUALQUER NATUREZA; EXCL. AS DESPESAS DE CARGA E DESCARGA TANTO DE ESPERA DO CAMINHÃO COMO DE SERVENTE OU EQUIP. AUXIL. VELOC. MEDIA DE 40KM/H EM CAMINHÃO BASCULANTE A OLEO DIESEL C/ CAPAC. UTIL DE 8T</v>
          </cell>
          <cell r="D263" t="str">
            <v>04.005.121-0</v>
          </cell>
          <cell r="E263" t="str">
            <v>T.KM</v>
          </cell>
          <cell r="F263">
            <v>3460</v>
          </cell>
          <cell r="G263">
            <v>3460</v>
          </cell>
          <cell r="H263">
            <v>0.26</v>
          </cell>
          <cell r="I263">
            <v>0.49</v>
          </cell>
        </row>
        <row r="264">
          <cell r="B264" t="str">
            <v>10.05.02.04</v>
          </cell>
          <cell r="C264" t="str">
            <v>PINTURA DE LIG. DE ACORDO C/INSTR. P/EXECUÇÃO DO DER-RJ.</v>
          </cell>
          <cell r="D264" t="str">
            <v>08.026.002-0</v>
          </cell>
          <cell r="E264" t="str">
            <v>M2</v>
          </cell>
          <cell r="F264">
            <v>1440</v>
          </cell>
          <cell r="G264">
            <v>1440</v>
          </cell>
          <cell r="H264">
            <v>0.93</v>
          </cell>
          <cell r="I264">
            <v>2.35</v>
          </cell>
        </row>
        <row r="265">
          <cell r="B265" t="str">
            <v>10.06</v>
          </cell>
          <cell r="C265" t="str">
            <v>ASSENTAMENTO</v>
          </cell>
        </row>
        <row r="266">
          <cell r="B266" t="str">
            <v>10.06.01</v>
          </cell>
          <cell r="C266" t="str">
            <v>ASSENT. TUBO F.FUNDIDO OU AÇO J. ELÁSTICA DN = 300 MM PARA DISTRIBUIÇÃO DE ÁGUA, EXCL. FORN. DE TUBOS E ANEIS DE BORRACHA, INCL. ATERRO E SOCA ATÉ A ALTURA DA GERATRIZ SUPERIOR DO TUBO E TESTE HIDROSTÁTICO.</v>
          </cell>
          <cell r="D266" t="str">
            <v>06.001.606-0</v>
          </cell>
          <cell r="E266" t="str">
            <v>M</v>
          </cell>
          <cell r="F266">
            <v>1800</v>
          </cell>
          <cell r="G266">
            <v>1800</v>
          </cell>
          <cell r="H266">
            <v>6.59</v>
          </cell>
          <cell r="I266">
            <v>12.25</v>
          </cell>
        </row>
        <row r="267">
          <cell r="B267" t="str">
            <v>10.06.02</v>
          </cell>
          <cell r="C267" t="str">
            <v>ASSENT. PEÇAS F.FUND. POR J. ELÁSTICA DN=300 MM</v>
          </cell>
          <cell r="D267" t="str">
            <v>06.001.656-0</v>
          </cell>
          <cell r="E267" t="str">
            <v>UN</v>
          </cell>
          <cell r="F267">
            <v>60</v>
          </cell>
          <cell r="G267">
            <v>60</v>
          </cell>
          <cell r="H267">
            <v>6.08</v>
          </cell>
          <cell r="I267">
            <v>11.3</v>
          </cell>
        </row>
        <row r="268">
          <cell r="B268" t="str">
            <v>10.07</v>
          </cell>
          <cell r="C268" t="str">
            <v>ESTRUTURAS E FUNDAÇÕES DIRETAS</v>
          </cell>
        </row>
        <row r="269">
          <cell r="B269" t="str">
            <v>10.07.01</v>
          </cell>
          <cell r="C269" t="str">
            <v>CONCRETO CICLÓPICO C/FCK 10 MPa, E 30% EM VOLUME DE PEDRA DE MÃO</v>
          </cell>
          <cell r="D269" t="str">
            <v>11.003.014-0</v>
          </cell>
          <cell r="E269" t="str">
            <v>M3</v>
          </cell>
          <cell r="F269">
            <v>42</v>
          </cell>
          <cell r="G269">
            <v>42</v>
          </cell>
          <cell r="H269">
            <v>190.58</v>
          </cell>
          <cell r="I269">
            <v>252.7</v>
          </cell>
        </row>
        <row r="270">
          <cell r="B270" t="str">
            <v>10.07.02</v>
          </cell>
          <cell r="C270" t="str">
            <v>FORMAS DE MAD. P/ PARAMENTOS PLANOS FORN. DOS MAT. E DESMOLDAGEM EXCL. ESCORAMENTO, SERVINDO A MADEIRA 2 VEZES</v>
          </cell>
          <cell r="D270" t="str">
            <v>11.004.021-0</v>
          </cell>
          <cell r="E270" t="str">
            <v>M2</v>
          </cell>
          <cell r="F270">
            <v>172</v>
          </cell>
          <cell r="G270">
            <v>172</v>
          </cell>
          <cell r="H270">
            <v>34.43</v>
          </cell>
          <cell r="I270">
            <v>57.53</v>
          </cell>
        </row>
        <row r="271">
          <cell r="B271" t="str">
            <v>10.07.03</v>
          </cell>
          <cell r="C271" t="str">
            <v>ESCORAMENTO DE FORMAS DE PARAMENTOS DE CONCRETO ATÉ 1,5M DE ALTURA, MEDIDO PELA AREA DE FORMA ESCORADA E COM REAPROVEITAMENTO DE 30% DA MADEIRA</v>
          </cell>
          <cell r="D271" t="str">
            <v>11.004.065-0</v>
          </cell>
          <cell r="E271" t="str">
            <v>M2</v>
          </cell>
          <cell r="F271">
            <v>172</v>
          </cell>
          <cell r="G271">
            <v>172</v>
          </cell>
          <cell r="H271">
            <v>6.18</v>
          </cell>
          <cell r="I271">
            <v>10.32</v>
          </cell>
        </row>
        <row r="272">
          <cell r="B272" t="str">
            <v>ELEVATÓRIA E LINHA DE RECALQUE DE ESGOTOS SANITÁRIOS DA SUBBACIA " M" - " EE-M"</v>
          </cell>
        </row>
        <row r="273">
          <cell r="B273">
            <v>1</v>
          </cell>
          <cell r="C273" t="str">
            <v>SERVIÇOS TÉCNICOS</v>
          </cell>
        </row>
        <row r="274">
          <cell r="B274" t="str">
            <v>01.01</v>
          </cell>
          <cell r="C274" t="str">
            <v>PROJETOS COMPLEMENTARES</v>
          </cell>
        </row>
        <row r="275">
          <cell r="B275" t="str">
            <v>01.01.01</v>
          </cell>
          <cell r="C275" t="str">
            <v>PROJETO EXECUTIVO</v>
          </cell>
          <cell r="D275" t="str">
            <v>01.050.001-8</v>
          </cell>
          <cell r="E275" t="str">
            <v>GL</v>
          </cell>
          <cell r="F275">
            <v>1</v>
          </cell>
          <cell r="G275">
            <v>0</v>
          </cell>
          <cell r="H275">
            <v>6653.09</v>
          </cell>
          <cell r="I275">
            <v>11137.27</v>
          </cell>
        </row>
        <row r="276">
          <cell r="B276" t="str">
            <v>01.01.02</v>
          </cell>
          <cell r="C276" t="str">
            <v>CADASTRO COMPLETO DAS OBRAS EXECUTADAS, ELABORADO CONFORME ESPECIFICICAÇÕES DA DIVISÃO DE CADASTRO TÉCNICO DA CEDAE</v>
          </cell>
          <cell r="D276" t="str">
            <v>01.019.000-1</v>
          </cell>
          <cell r="E276" t="str">
            <v>GL</v>
          </cell>
          <cell r="F276">
            <v>1</v>
          </cell>
          <cell r="G276">
            <v>1</v>
          </cell>
          <cell r="H276">
            <v>884.39</v>
          </cell>
          <cell r="I276">
            <v>1563.6</v>
          </cell>
        </row>
        <row r="277">
          <cell r="B277" t="str">
            <v>01.02</v>
          </cell>
          <cell r="C277" t="str">
            <v>SONDAGENS GEOTÉCNICAS</v>
          </cell>
        </row>
        <row r="278">
          <cell r="B278" t="str">
            <v>01.02.01</v>
          </cell>
          <cell r="C278" t="str">
            <v>MOBILIZAÇÃO E DESMOBILIZAÇÃO DE EQUIPAMENTO E EQUIPE DE SONDAGEM A PERCUSSÃO COM TRANSPORTE ATE 50KM</v>
          </cell>
          <cell r="D278" t="str">
            <v>01.008.050-0</v>
          </cell>
          <cell r="E278" t="str">
            <v>UN</v>
          </cell>
          <cell r="F278">
            <v>1</v>
          </cell>
          <cell r="G278">
            <v>1</v>
          </cell>
          <cell r="H278">
            <v>1244.71</v>
          </cell>
          <cell r="I278">
            <v>2279.06</v>
          </cell>
        </row>
        <row r="279">
          <cell r="B279" t="str">
            <v>01.02.02</v>
          </cell>
          <cell r="C279" t="str">
            <v>SONDAGEM A PERCUSSÃO, EM TERRENO COMUM, INCL. ENSAIO DE   PENETRAÇÃO, DIÂMETRO 3" INCL. DESL. E INSTALAÇÕES NO CANTEIRO</v>
          </cell>
          <cell r="D279" t="str">
            <v>01.003.001-0</v>
          </cell>
          <cell r="E279" t="str">
            <v>M</v>
          </cell>
          <cell r="F279">
            <v>50</v>
          </cell>
          <cell r="G279">
            <v>50</v>
          </cell>
          <cell r="H279">
            <v>22.86</v>
          </cell>
          <cell r="I279">
            <v>38.79</v>
          </cell>
        </row>
        <row r="280">
          <cell r="B280" t="str">
            <v>01.03</v>
          </cell>
          <cell r="C280" t="str">
            <v>TOPOGRAFIA</v>
          </cell>
        </row>
        <row r="281">
          <cell r="B281" t="str">
            <v>01.03.01</v>
          </cell>
          <cell r="C281" t="str">
            <v>MARCAÇÃO DE OBRA , CONSIDERADA A PROJEÇÀO HORIZONTAL DA ÁREA ENVOLVENTE.</v>
          </cell>
          <cell r="D281" t="str">
            <v>01.018.001-0</v>
          </cell>
          <cell r="E281" t="str">
            <v>M2</v>
          </cell>
          <cell r="F281">
            <v>47.7</v>
          </cell>
          <cell r="G281">
            <v>47.7</v>
          </cell>
          <cell r="H281">
            <v>2.9</v>
          </cell>
          <cell r="I281">
            <v>4.88</v>
          </cell>
        </row>
        <row r="282">
          <cell r="B282">
            <v>2</v>
          </cell>
          <cell r="C282" t="str">
            <v>SERVIÇOS PRELIMINARES</v>
          </cell>
        </row>
        <row r="283">
          <cell r="B283" t="str">
            <v>02.01</v>
          </cell>
          <cell r="C283" t="str">
            <v>SINALIZAÇÃO E SEGURANÇA DE VEÍCULOS E PEDESTRES CONF. RESOLUÇÃO SMO 379 DE 29/08/84</v>
          </cell>
        </row>
        <row r="284">
          <cell r="B284" t="str">
            <v>02.01.01</v>
          </cell>
          <cell r="C284" t="str">
            <v>BARRAGEM DE BLOQUEIO P/ DESVIO DE TRANSITO - MOBILIZAÇÃO C/ REAPROVEITAMENTO DE 40 VEZES.</v>
          </cell>
          <cell r="D284" t="str">
            <v>02.020.005-0</v>
          </cell>
          <cell r="E284" t="str">
            <v>M</v>
          </cell>
          <cell r="F284">
            <v>202</v>
          </cell>
          <cell r="G284">
            <v>202</v>
          </cell>
          <cell r="H284">
            <v>0.76</v>
          </cell>
          <cell r="I284">
            <v>1.38</v>
          </cell>
        </row>
        <row r="285">
          <cell r="B285" t="str">
            <v>02.01.02</v>
          </cell>
          <cell r="C285" t="str">
            <v>BARRAGEM DE BLOQUEIO P/ DESVIO DE TRANSITO - COLOCAÇÃO E RETIRADA</v>
          </cell>
          <cell r="D285" t="str">
            <v>02.020.006-0</v>
          </cell>
          <cell r="E285" t="str">
            <v>M</v>
          </cell>
          <cell r="F285">
            <v>1088</v>
          </cell>
          <cell r="G285">
            <v>1088</v>
          </cell>
          <cell r="H285">
            <v>1.24</v>
          </cell>
          <cell r="I285">
            <v>2.25</v>
          </cell>
        </row>
        <row r="286">
          <cell r="B286" t="str">
            <v>02.01.03</v>
          </cell>
          <cell r="C286" t="str">
            <v>SEMÁFORO P/ SINALIZAÇÃO NOTURNA DE VALAS - MOBILIZAÇÃO</v>
          </cell>
          <cell r="D286" t="str">
            <v>02.020.009-0</v>
          </cell>
          <cell r="E286" t="str">
            <v>UN</v>
          </cell>
          <cell r="F286">
            <v>36</v>
          </cell>
          <cell r="G286">
            <v>36</v>
          </cell>
          <cell r="H286">
            <v>12.43</v>
          </cell>
          <cell r="I286">
            <v>22.57</v>
          </cell>
        </row>
        <row r="287">
          <cell r="B287" t="str">
            <v>02.01.04</v>
          </cell>
          <cell r="C287" t="str">
            <v>SEMÁFORO P/ SINALIZAÇÃO NOTURNA DE VALAS - COLOCAÇÃO E RETIRADA</v>
          </cell>
          <cell r="D287" t="str">
            <v>02.020.010-0</v>
          </cell>
          <cell r="E287" t="str">
            <v>UN</v>
          </cell>
          <cell r="F287">
            <v>218</v>
          </cell>
          <cell r="G287">
            <v>218</v>
          </cell>
          <cell r="H287">
            <v>1.51</v>
          </cell>
          <cell r="I287">
            <v>2.74</v>
          </cell>
        </row>
        <row r="288">
          <cell r="B288" t="str">
            <v>02.01.05</v>
          </cell>
          <cell r="C288" t="str">
            <v>PLACA DE SINALIZAÇÃO PREVENTIVA - MOBILIZAÇÃO</v>
          </cell>
          <cell r="D288" t="str">
            <v>02.020.011-0</v>
          </cell>
          <cell r="E288" t="str">
            <v>UN</v>
          </cell>
          <cell r="F288">
            <v>5</v>
          </cell>
          <cell r="G288">
            <v>5</v>
          </cell>
          <cell r="H288">
            <v>21.95</v>
          </cell>
          <cell r="I288">
            <v>39.86</v>
          </cell>
        </row>
        <row r="289">
          <cell r="B289" t="str">
            <v>02.01.06</v>
          </cell>
          <cell r="C289" t="str">
            <v>PLACA DE SINALIZAÇÃO PREVENTIVA - COLOCAÇÀO E RETIRADA</v>
          </cell>
          <cell r="D289" t="str">
            <v>02.020.012-0</v>
          </cell>
          <cell r="E289" t="str">
            <v>UN</v>
          </cell>
          <cell r="F289">
            <v>5</v>
          </cell>
          <cell r="G289">
            <v>5</v>
          </cell>
          <cell r="H289">
            <v>2.89</v>
          </cell>
          <cell r="I289">
            <v>5.24</v>
          </cell>
        </row>
        <row r="290">
          <cell r="B290" t="str">
            <v>02.01.07</v>
          </cell>
          <cell r="C290" t="str">
            <v>PLACA PARA IDENTIFICAÇÃO DE OBRA EM VIA URBANA - MOBILIZAÇÃO</v>
          </cell>
          <cell r="D290" t="str">
            <v>02.020.007-0</v>
          </cell>
          <cell r="E290" t="str">
            <v>UN</v>
          </cell>
          <cell r="F290">
            <v>2</v>
          </cell>
          <cell r="G290">
            <v>2</v>
          </cell>
          <cell r="H290">
            <v>71.67</v>
          </cell>
          <cell r="I290">
            <v>130.15</v>
          </cell>
        </row>
        <row r="291">
          <cell r="B291" t="str">
            <v>02.01.08</v>
          </cell>
          <cell r="C291" t="str">
            <v xml:space="preserve">PLACA PARA IDENTIFICAÇÃO DE OBRA EM VIA URBANA -  COLOCAÇÃO E RETIRADA </v>
          </cell>
          <cell r="D291" t="str">
            <v>02.020.008-0</v>
          </cell>
          <cell r="E291" t="str">
            <v>UN</v>
          </cell>
          <cell r="F291">
            <v>2</v>
          </cell>
          <cell r="G291">
            <v>2</v>
          </cell>
          <cell r="H291">
            <v>4.87</v>
          </cell>
          <cell r="I291">
            <v>8.84</v>
          </cell>
        </row>
        <row r="292">
          <cell r="B292" t="str">
            <v>02.01.09</v>
          </cell>
          <cell r="C292" t="str">
            <v>CERCA PROTETORA DE  VALA, CONSTRUÍDA C/ MONTANTES DE 3" X 3" DE PINHO COM 1,50 M DE COMPRIMENTO</v>
          </cell>
          <cell r="D292" t="str">
            <v>02.011.001-0</v>
          </cell>
          <cell r="E292" t="str">
            <v>M</v>
          </cell>
          <cell r="F292">
            <v>17</v>
          </cell>
          <cell r="G292">
            <v>17</v>
          </cell>
          <cell r="H292">
            <v>6.91</v>
          </cell>
          <cell r="I292">
            <v>11.29</v>
          </cell>
        </row>
        <row r="293">
          <cell r="B293" t="str">
            <v>02.01.10</v>
          </cell>
          <cell r="C293" t="str">
            <v>CERCA PROTETORA DE VALA, CONSTRUÍDA C/ MONTANTES FINCADOS CADA 2 ME 2 TÁBUAS HORIZ. DE 1" X 12" - MOBILIZAÇÃO</v>
          </cell>
          <cell r="D293" t="str">
            <v>02.011.002-0</v>
          </cell>
          <cell r="E293" t="str">
            <v>M</v>
          </cell>
          <cell r="F293">
            <v>170</v>
          </cell>
          <cell r="G293">
            <v>170</v>
          </cell>
          <cell r="H293">
            <v>4.43</v>
          </cell>
          <cell r="I293">
            <v>7.23</v>
          </cell>
        </row>
        <row r="294">
          <cell r="B294">
            <v>3</v>
          </cell>
          <cell r="C294" t="str">
            <v>MOVIMENTO DE TERRA</v>
          </cell>
        </row>
        <row r="295">
          <cell r="B295" t="str">
            <v>03.01</v>
          </cell>
          <cell r="C295" t="str">
            <v>ESCAVAÇÃO E ATERRO</v>
          </cell>
        </row>
        <row r="296">
          <cell r="B296" t="str">
            <v>03.01.01</v>
          </cell>
          <cell r="C296" t="str">
            <v>DESMATAMENTO E LIMPEZA DO TERRENO C/ TRATOR D7</v>
          </cell>
          <cell r="D296" t="str">
            <v>01.006.004-0</v>
          </cell>
          <cell r="E296" t="str">
            <v>M2</v>
          </cell>
          <cell r="F296">
            <v>47.7</v>
          </cell>
          <cell r="G296">
            <v>47.7</v>
          </cell>
          <cell r="H296">
            <v>0.69</v>
          </cell>
          <cell r="I296">
            <v>1.46</v>
          </cell>
        </row>
        <row r="297">
          <cell r="B297" t="str">
            <v>03.01.02</v>
          </cell>
          <cell r="C297" t="str">
            <v>PREPARO MANUAL TERRENO C/ FERRAMENTAS MANUAIS E RASPAGEM EVENTUALMENTE ATE 0,25M DE PROFUNDIDADE E AFASTAMENTO LATERAL DO MATERIAL EXCEDENTE EXCLUSIVE COMPACTAÇÃO.</v>
          </cell>
          <cell r="D297" t="str">
            <v>01.005.001-0</v>
          </cell>
          <cell r="E297" t="str">
            <v>M2</v>
          </cell>
          <cell r="F297">
            <v>47.7</v>
          </cell>
          <cell r="G297">
            <v>47.7</v>
          </cell>
          <cell r="H297">
            <v>1.82</v>
          </cell>
          <cell r="I297">
            <v>3.4</v>
          </cell>
        </row>
        <row r="298">
          <cell r="B298" t="str">
            <v>03.01.03</v>
          </cell>
          <cell r="C298" t="str">
            <v>ESCAVAÇÃO MECÂNICA DE VALA NÃO ESCORADA, EM MATERIAL DE 1ª CAT. ATÉ 1,5 PROF, UTILIZ. RETRO-ESCAVADEIRA EXCLUSIVE ESGOTAMENTO</v>
          </cell>
          <cell r="D298" t="str">
            <v>03.016.015-0</v>
          </cell>
          <cell r="E298" t="str">
            <v>M3</v>
          </cell>
          <cell r="F298">
            <v>28</v>
          </cell>
          <cell r="G298">
            <v>28</v>
          </cell>
          <cell r="H298">
            <v>2.29</v>
          </cell>
          <cell r="I298">
            <v>4.47</v>
          </cell>
        </row>
        <row r="299">
          <cell r="B299" t="str">
            <v>03.01.04</v>
          </cell>
          <cell r="C299" t="str">
            <v>ESCAV. MEC. VALA/CAVA ESCORADA,  1ª CATEG, C/ ESCAVADEIRA HIDRÁULICA ENTRE 1,5 E 3,0 M PROF., EXCLUSIVE ESGOTAMENTO E ESCORAMENTO</v>
          </cell>
          <cell r="D299" t="str">
            <v>03.020.085-0</v>
          </cell>
          <cell r="E299" t="str">
            <v>M3</v>
          </cell>
          <cell r="F299">
            <v>28</v>
          </cell>
          <cell r="G299">
            <v>28</v>
          </cell>
          <cell r="H299">
            <v>2.41</v>
          </cell>
          <cell r="I299">
            <v>4.4400000000000004</v>
          </cell>
        </row>
        <row r="300">
          <cell r="B300" t="str">
            <v>03.01.05</v>
          </cell>
          <cell r="C300" t="str">
            <v>ESCAVAÇÃO MEC. VALA/CAVA ESCORADA, 1ª CATEG. C/ ESCAVADEIRA HIDRÁULICA ENTRE 3,00 E 4,50 M DE PROF., EXCLUSIVE ESGOTAMENTO E ESCORAMENTO</v>
          </cell>
          <cell r="D300" t="str">
            <v>03.020.090-0</v>
          </cell>
          <cell r="E300" t="str">
            <v>M3</v>
          </cell>
          <cell r="F300">
            <v>28</v>
          </cell>
          <cell r="G300">
            <v>28</v>
          </cell>
          <cell r="H300">
            <v>3.58</v>
          </cell>
          <cell r="I300">
            <v>6.6</v>
          </cell>
        </row>
        <row r="301">
          <cell r="B301" t="str">
            <v>03.01.06</v>
          </cell>
          <cell r="C301" t="str">
            <v>ESCAVAÇÃO MEC. VALA/CAVA ESCORADA, 1ª CATEG. C/ ESCAVADEIRA HIDRÁULICA ENTRE 4,50 E 6,0 M DE PROF., EXCLUSIVE ESGOTAMENTO E ESCORAMENTO</v>
          </cell>
          <cell r="D301" t="str">
            <v>03.020.100-0</v>
          </cell>
          <cell r="E301" t="str">
            <v>M3</v>
          </cell>
          <cell r="F301">
            <v>28</v>
          </cell>
          <cell r="G301">
            <v>28</v>
          </cell>
          <cell r="H301">
            <v>5.23</v>
          </cell>
          <cell r="I301">
            <v>9.65</v>
          </cell>
        </row>
        <row r="302">
          <cell r="B302" t="str">
            <v>03.01.07</v>
          </cell>
          <cell r="C302" t="str">
            <v>ESCAVAÇÃO MEC. VALA/CAVA ESTRONCADA, 1ª CATEG. ACIMA DE 6M DE PROFUNDIDADE</v>
          </cell>
          <cell r="D302" t="str">
            <v>03.020.110-1</v>
          </cell>
          <cell r="E302" t="str">
            <v>M3</v>
          </cell>
          <cell r="F302">
            <v>37</v>
          </cell>
          <cell r="G302">
            <v>37</v>
          </cell>
          <cell r="H302">
            <v>9.9600000000000009</v>
          </cell>
          <cell r="I302">
            <v>18.38</v>
          </cell>
        </row>
        <row r="303">
          <cell r="B303" t="str">
            <v>03.01.08</v>
          </cell>
          <cell r="C303" t="str">
            <v>REATERRO COMPACTADO VALA/CAVA C/MAT. ESCAV. SELECIONADO EM CAMADAS DE 30 CM</v>
          </cell>
          <cell r="D303" t="str">
            <v>03.013.001-0</v>
          </cell>
          <cell r="E303" t="str">
            <v>M3</v>
          </cell>
          <cell r="F303">
            <v>20</v>
          </cell>
          <cell r="G303">
            <v>20</v>
          </cell>
          <cell r="H303">
            <v>5.97</v>
          </cell>
          <cell r="I303">
            <v>11.13</v>
          </cell>
        </row>
        <row r="304">
          <cell r="B304" t="str">
            <v>03.01.09</v>
          </cell>
          <cell r="C304" t="str">
            <v>REATERRO DE VALA/CAVA COM MATERIAL DE BOA QUALIDADE, UTILIZANDO VIBRO COMPACTADOR PORTÁTIL, EXCLUSIVE MATERIAL</v>
          </cell>
          <cell r="D304" t="str">
            <v>03.011.015-0</v>
          </cell>
          <cell r="E304" t="str">
            <v>M3</v>
          </cell>
          <cell r="F304">
            <v>21</v>
          </cell>
          <cell r="G304">
            <v>21</v>
          </cell>
          <cell r="H304">
            <v>4.76</v>
          </cell>
          <cell r="I304">
            <v>8.42</v>
          </cell>
        </row>
        <row r="305">
          <cell r="B305" t="str">
            <v>03.01.10</v>
          </cell>
          <cell r="C305" t="str">
            <v xml:space="preserve">REATERRO DE VALA COM PÓ DE PEDRA, INCLUSIVE FORNECIMENTO DOS MATERIAIS </v>
          </cell>
          <cell r="D305" t="str">
            <v>03.015.010-0</v>
          </cell>
          <cell r="E305" t="str">
            <v>M3</v>
          </cell>
          <cell r="F305">
            <v>40</v>
          </cell>
          <cell r="G305">
            <v>40</v>
          </cell>
          <cell r="H305">
            <v>15.47</v>
          </cell>
          <cell r="I305">
            <v>25.61</v>
          </cell>
        </row>
        <row r="306">
          <cell r="B306" t="str">
            <v>03.01.11</v>
          </cell>
          <cell r="C306" t="str">
            <v>ESCAVAÇÃO CARGA E DESCARGA, TRANSPORTE A 10 KM, EXCLUSIVE ROYALITIES SOBRE O MATERIAL</v>
          </cell>
          <cell r="D306" t="str">
            <v>03.010.007-0</v>
          </cell>
          <cell r="E306" t="str">
            <v>M3</v>
          </cell>
          <cell r="F306">
            <v>21</v>
          </cell>
          <cell r="G306">
            <v>21</v>
          </cell>
          <cell r="H306">
            <v>8.3800000000000008</v>
          </cell>
          <cell r="I306">
            <v>17.07</v>
          </cell>
        </row>
        <row r="307">
          <cell r="B307" t="str">
            <v>03.01.12</v>
          </cell>
          <cell r="C307" t="str">
            <v>ROYALTIES SOBRE MATERIAL DE JAZIDA</v>
          </cell>
          <cell r="D307" t="str">
            <v>01.090.002-1</v>
          </cell>
          <cell r="E307" t="str">
            <v>M3</v>
          </cell>
          <cell r="F307">
            <v>21</v>
          </cell>
          <cell r="G307">
            <v>21</v>
          </cell>
          <cell r="H307">
            <v>1.1599999999999999</v>
          </cell>
          <cell r="I307">
            <v>2.0699999999999998</v>
          </cell>
        </row>
        <row r="308">
          <cell r="B308" t="str">
            <v>03.02</v>
          </cell>
          <cell r="C308" t="str">
            <v>TRANSPORTE DE SOLOS</v>
          </cell>
        </row>
        <row r="309">
          <cell r="B309" t="str">
            <v>03.02.01</v>
          </cell>
          <cell r="C309" t="str">
            <v>CARGA E DESCARGA MECÂNICA MATERIAL A GRANEL EM CAMINHÃO, INCLUSIVE EQUIPAMENTO CARREGADOR</v>
          </cell>
          <cell r="D309" t="str">
            <v>04.011.051-0</v>
          </cell>
          <cell r="E309" t="str">
            <v>T</v>
          </cell>
          <cell r="F309">
            <v>110</v>
          </cell>
          <cell r="G309">
            <v>110</v>
          </cell>
          <cell r="H309">
            <v>3.37</v>
          </cell>
          <cell r="I309">
            <v>6.76</v>
          </cell>
        </row>
        <row r="310">
          <cell r="B310" t="str">
            <v>03.02.02</v>
          </cell>
          <cell r="C310" t="str">
            <v>TRANSP. DE CARGA DE QUALQUER NATUREZA, EXCL. AS DESPESAS DE CARGA E DESCARGA TANTO DE ESPERA DO CAMINHÃO COMO DE SERVENTE OU EQUIP. AUXIL., A VELOC. MEDIA DE 40KM/H CAMINHAO BASCULANTE A ÓLEO DIESEL DE 8T</v>
          </cell>
          <cell r="D310" t="str">
            <v>04.005.121-0</v>
          </cell>
          <cell r="E310" t="str">
            <v>T.KM</v>
          </cell>
          <cell r="F310">
            <v>2200</v>
          </cell>
          <cell r="G310">
            <v>2200</v>
          </cell>
          <cell r="H310">
            <v>0.26</v>
          </cell>
          <cell r="I310">
            <v>0.49</v>
          </cell>
        </row>
        <row r="311">
          <cell r="B311">
            <v>4</v>
          </cell>
          <cell r="C311" t="str">
            <v>ESCORAMENTO</v>
          </cell>
        </row>
        <row r="312">
          <cell r="B312" t="str">
            <v>04.02</v>
          </cell>
          <cell r="C312" t="str">
            <v>ESCORAMENTO MISTO DE PRANCHADA HORIZONTAL ATÉ 8M DE PROFUNDIDADE COM PRANCHAS DE MADEIRA DE 3" X 12", ESTACAS LONGARINAS E ESTRONCAS DE AÇO I DE 10", INCLUSIVE FORNECIMENTO, COLOCAÇÃO E RETIRADA DE TODOS OS MATERIAIS, COM REAPROVEITAMENTO DESTES.</v>
          </cell>
          <cell r="D312" t="str">
            <v>05.077.001-1</v>
          </cell>
          <cell r="E312" t="str">
            <v>M2</v>
          </cell>
          <cell r="F312">
            <v>140</v>
          </cell>
          <cell r="G312">
            <v>140</v>
          </cell>
          <cell r="H312">
            <v>157.75</v>
          </cell>
          <cell r="I312">
            <v>283.95</v>
          </cell>
        </row>
        <row r="313">
          <cell r="B313">
            <v>5</v>
          </cell>
          <cell r="C313" t="str">
            <v>ESGOTAMENTO</v>
          </cell>
        </row>
        <row r="314">
          <cell r="B314" t="str">
            <v>05.01</v>
          </cell>
          <cell r="C314" t="str">
            <v>ESGOTAMENTO DE VALA/CAVA P/ BOMBEAMENTO DIRETO</v>
          </cell>
          <cell r="D314" t="str">
            <v>05.010.005-0</v>
          </cell>
          <cell r="E314" t="str">
            <v>CV.H</v>
          </cell>
          <cell r="F314">
            <v>4800</v>
          </cell>
          <cell r="G314">
            <v>4800</v>
          </cell>
          <cell r="H314">
            <v>1.67</v>
          </cell>
          <cell r="I314">
            <v>2.66</v>
          </cell>
        </row>
        <row r="315">
          <cell r="B315" t="str">
            <v>05.02</v>
          </cell>
          <cell r="C315" t="str">
            <v>REBAIXAMENTO DO LENÇOL FREÁTICO</v>
          </cell>
        </row>
        <row r="316">
          <cell r="B316" t="str">
            <v>05.02.01</v>
          </cell>
          <cell r="C316" t="str">
            <v>MONTAGEM E DESMONT. CONJ. BOMBAS, CABINE E TUBULAÇÃO COLETORA DE SIST. REBAIXAMENTO.</v>
          </cell>
          <cell r="D316" t="str">
            <v>01.007.010-0</v>
          </cell>
          <cell r="E316" t="str">
            <v>UN</v>
          </cell>
          <cell r="F316">
            <v>1</v>
          </cell>
          <cell r="G316">
            <v>1</v>
          </cell>
          <cell r="H316">
            <v>1036.4000000000001</v>
          </cell>
          <cell r="I316">
            <v>1587.76</v>
          </cell>
        </row>
        <row r="317">
          <cell r="B317" t="str">
            <v>05.02.02</v>
          </cell>
          <cell r="C317" t="str">
            <v>CRAVAÇÃO E RETIRADA DE PONTEIRA FILTRANTE</v>
          </cell>
          <cell r="D317" t="str">
            <v>01.007.020-0</v>
          </cell>
          <cell r="E317" t="str">
            <v>UN</v>
          </cell>
          <cell r="F317">
            <v>30</v>
          </cell>
          <cell r="G317">
            <v>30</v>
          </cell>
          <cell r="H317">
            <v>40.299999999999997</v>
          </cell>
          <cell r="I317">
            <v>61.73</v>
          </cell>
        </row>
        <row r="318">
          <cell r="B318" t="str">
            <v>05.02.03</v>
          </cell>
          <cell r="C318" t="str">
            <v>DESPESAS DE ENERGIA DE SIST. REBAIXAMENTO</v>
          </cell>
          <cell r="D318" t="str">
            <v>01.007.030-0</v>
          </cell>
          <cell r="E318" t="str">
            <v>CV.H</v>
          </cell>
          <cell r="F318">
            <v>14400</v>
          </cell>
          <cell r="G318">
            <v>14400</v>
          </cell>
          <cell r="H318">
            <v>0.27</v>
          </cell>
          <cell r="I318">
            <v>0.41</v>
          </cell>
        </row>
        <row r="319">
          <cell r="B319" t="str">
            <v>05.02.04</v>
          </cell>
          <cell r="C319" t="str">
            <v>MANUTENÇÃO E OPERA€AO DO SIST. DE REBAIXAMENTO</v>
          </cell>
          <cell r="D319" t="str">
            <v>01.007.025-0</v>
          </cell>
          <cell r="E319" t="str">
            <v>DIA</v>
          </cell>
          <cell r="F319">
            <v>60</v>
          </cell>
          <cell r="G319">
            <v>60</v>
          </cell>
          <cell r="H319">
            <v>97.88</v>
          </cell>
          <cell r="I319">
            <v>149.94999999999999</v>
          </cell>
        </row>
        <row r="320">
          <cell r="B320">
            <v>6</v>
          </cell>
          <cell r="C320" t="str">
            <v>ESTRUTURAS E FUNDAÇÕES DIRETAS</v>
          </cell>
        </row>
        <row r="321">
          <cell r="B321" t="str">
            <v>06.01</v>
          </cell>
          <cell r="C321" t="str">
            <v>CONCR. DOSADO RACIONALMENTE P/FCK 10 MPa INCL. MAT. PREPARO, TRANSPORTE, LANÇAMENTO E ADENSAMENTO</v>
          </cell>
          <cell r="D321" t="str">
            <v>11.003.001-0</v>
          </cell>
          <cell r="E321" t="str">
            <v>M3</v>
          </cell>
          <cell r="F321">
            <v>3</v>
          </cell>
          <cell r="G321">
            <v>3</v>
          </cell>
          <cell r="H321">
            <v>211.76</v>
          </cell>
          <cell r="I321">
            <v>280.79000000000002</v>
          </cell>
        </row>
        <row r="322">
          <cell r="B322" t="str">
            <v>06.02</v>
          </cell>
          <cell r="C322" t="str">
            <v>CONCRETO DOSADO RACIONALMENTE P/FCK 20 MPa, INCLUSIVE MATERIAL, PREPARO, TRANSPORTE, LANÇAMENTO E ADENSAMENTO.</v>
          </cell>
          <cell r="D322" t="str">
            <v>11.003.003-0</v>
          </cell>
          <cell r="E322" t="str">
            <v>M3</v>
          </cell>
          <cell r="F322">
            <v>3.5</v>
          </cell>
          <cell r="G322">
            <v>3.5</v>
          </cell>
          <cell r="H322">
            <v>287.55</v>
          </cell>
          <cell r="I322">
            <v>381.29</v>
          </cell>
        </row>
        <row r="323">
          <cell r="B323" t="str">
            <v>06.03</v>
          </cell>
          <cell r="C323" t="str">
            <v>FORMA DE MAD. P/MOLDAGEM DE PECAS DE CONCR. ARM. C/PARAMENTOS PLANOS, EM LAJES, VIGAS, PAREDES, ETC., INCL. FORN. DOS MAT. E DESMOLDAGEM SERVINDO A MAD. 1,4 VEZES, TABUAS DE PINHO DE 3ª, OU MAD. EQUIVAL. C/a = 2,5 cm, SERVINDO TAMBEM P/ TRAVESSAS, EXC, ES</v>
          </cell>
          <cell r="D323" t="str">
            <v>11.004.022-0</v>
          </cell>
          <cell r="E323" t="str">
            <v>M2</v>
          </cell>
          <cell r="F323">
            <v>13</v>
          </cell>
          <cell r="G323">
            <v>13</v>
          </cell>
          <cell r="H323">
            <v>36.85</v>
          </cell>
          <cell r="I323">
            <v>61.57</v>
          </cell>
        </row>
        <row r="324">
          <cell r="B324" t="str">
            <v>06.04</v>
          </cell>
          <cell r="C324" t="str">
            <v>ESCOR. DE FORMAS C/ MAD. P/ LAJES E TETOS</v>
          </cell>
          <cell r="D324" t="str">
            <v>11.004.035-0</v>
          </cell>
          <cell r="E324" t="str">
            <v>M3</v>
          </cell>
          <cell r="F324">
            <v>66</v>
          </cell>
          <cell r="G324">
            <v>66</v>
          </cell>
          <cell r="H324">
            <v>2.59</v>
          </cell>
          <cell r="I324">
            <v>4.32</v>
          </cell>
        </row>
        <row r="325">
          <cell r="B325" t="str">
            <v>06.05</v>
          </cell>
          <cell r="C325" t="str">
            <v>FORN. DE BARRA DE AÇO CA-50 DE 8MM ATE 12,5 MM</v>
          </cell>
          <cell r="D325" t="str">
            <v>11.009.014-0</v>
          </cell>
          <cell r="E325" t="str">
            <v>KG</v>
          </cell>
          <cell r="F325">
            <v>280</v>
          </cell>
          <cell r="G325">
            <v>280</v>
          </cell>
          <cell r="H325">
            <v>1.51</v>
          </cell>
          <cell r="I325">
            <v>3.02</v>
          </cell>
        </row>
        <row r="326">
          <cell r="B326" t="str">
            <v>06.06</v>
          </cell>
          <cell r="C326" t="str">
            <v>FORN. DE BARRA DE AÇO CA-50 DIAM. ACIMA DE 12,5 MM</v>
          </cell>
          <cell r="D326" t="str">
            <v>11.009.015-0</v>
          </cell>
          <cell r="E326" t="str">
            <v>KG</v>
          </cell>
          <cell r="F326">
            <v>35</v>
          </cell>
          <cell r="G326">
            <v>35</v>
          </cell>
          <cell r="H326">
            <v>1.35</v>
          </cell>
          <cell r="I326">
            <v>2.7</v>
          </cell>
        </row>
        <row r="327">
          <cell r="B327" t="str">
            <v>06.07</v>
          </cell>
          <cell r="C327" t="str">
            <v>CORTE, DOBRAGEM, MONTAGEM E COLOCAÇÃO DE FERRAGENS NAS FORMAS, AÇO CA-50A OU CA-50B, ATE 12,5 MM</v>
          </cell>
          <cell r="D327" t="str">
            <v>11.011.030-0</v>
          </cell>
          <cell r="E327" t="str">
            <v>KG</v>
          </cell>
          <cell r="F327">
            <v>280</v>
          </cell>
          <cell r="G327">
            <v>280</v>
          </cell>
          <cell r="H327">
            <v>0.8</v>
          </cell>
          <cell r="I327">
            <v>1.44</v>
          </cell>
        </row>
        <row r="328">
          <cell r="B328" t="str">
            <v>06.08</v>
          </cell>
          <cell r="C328" t="str">
            <v>CORTE DOBRAGEM MONTAGEM E COLOCAÇÃO DE FERRAGENS NAS FORMAS,  ACO CA50A OU CA50B, DIÂM. ACIMA DE 12,5MM</v>
          </cell>
          <cell r="D328" t="str">
            <v>11.011.031-0</v>
          </cell>
          <cell r="E328" t="str">
            <v>KG</v>
          </cell>
          <cell r="F328">
            <v>35</v>
          </cell>
          <cell r="G328">
            <v>35</v>
          </cell>
          <cell r="H328">
            <v>0.8</v>
          </cell>
          <cell r="I328">
            <v>1.44</v>
          </cell>
        </row>
        <row r="329">
          <cell r="B329" t="str">
            <v>06.09</v>
          </cell>
          <cell r="C329" t="str">
            <v xml:space="preserve">FORNECIMENTO E ASSENTAMENTO DE ANEL DE CONCRETO DI = 3,00M </v>
          </cell>
          <cell r="D329" t="str">
            <v>06.018.004-3</v>
          </cell>
          <cell r="E329" t="str">
            <v>M</v>
          </cell>
          <cell r="F329">
            <v>7.5</v>
          </cell>
          <cell r="G329">
            <v>7.5</v>
          </cell>
          <cell r="H329">
            <v>1196.17</v>
          </cell>
          <cell r="I329">
            <v>2218.89</v>
          </cell>
        </row>
        <row r="330">
          <cell r="B330" t="str">
            <v>06.10</v>
          </cell>
          <cell r="C330" t="str">
            <v>FORNECIMENTO E ASSENTAMENTO DE TAMPÃO DE F.F. DE TRÊS SEÇÕES (TS)</v>
          </cell>
          <cell r="D330" t="str">
            <v>06.016.016-0</v>
          </cell>
          <cell r="E330" t="str">
            <v>UN</v>
          </cell>
          <cell r="F330">
            <v>1</v>
          </cell>
          <cell r="G330">
            <v>1</v>
          </cell>
          <cell r="H330">
            <v>981.19</v>
          </cell>
          <cell r="I330">
            <v>3038.74</v>
          </cell>
        </row>
        <row r="331">
          <cell r="B331">
            <v>7</v>
          </cell>
          <cell r="C331" t="str">
            <v>FECHAMENTO</v>
          </cell>
        </row>
        <row r="332">
          <cell r="B332" t="str">
            <v>07.01</v>
          </cell>
          <cell r="C332" t="str">
            <v>ALVENARIA E ELEMENTOS DIVISÓRIOS</v>
          </cell>
        </row>
        <row r="333">
          <cell r="B333" t="str">
            <v>07.01.01</v>
          </cell>
          <cell r="C333" t="str">
            <v xml:space="preserve">ALVENARIA DE BLOCOS DE CONCRETO MEIA VEZ (10CM) </v>
          </cell>
          <cell r="D333" t="str">
            <v>12.005.010-0</v>
          </cell>
          <cell r="E333" t="str">
            <v>M2</v>
          </cell>
          <cell r="F333">
            <v>9.5</v>
          </cell>
          <cell r="G333">
            <v>9.5</v>
          </cell>
          <cell r="H333">
            <v>18.43</v>
          </cell>
          <cell r="I333">
            <v>28.65</v>
          </cell>
        </row>
        <row r="334">
          <cell r="B334">
            <v>8</v>
          </cell>
          <cell r="C334" t="str">
            <v>REVESTIMENTOS E TRATAMENTOS DE SUPERFICIES</v>
          </cell>
        </row>
        <row r="335">
          <cell r="B335" t="str">
            <v>08.01</v>
          </cell>
          <cell r="C335" t="str">
            <v>REVESTIMENTO DE PISOS, TETOS E PAREDES</v>
          </cell>
        </row>
        <row r="336">
          <cell r="B336" t="str">
            <v>08.01.01</v>
          </cell>
          <cell r="C336" t="str">
            <v>REVESTIMENTO INTERNO/EXTERNO C/ARG. CIM/AREIA 1:3 INCL. CHAPISCO</v>
          </cell>
          <cell r="D336" t="str">
            <v>13.001.025-0</v>
          </cell>
          <cell r="E336" t="str">
            <v>M2</v>
          </cell>
          <cell r="F336">
            <v>78</v>
          </cell>
          <cell r="G336">
            <v>78</v>
          </cell>
          <cell r="H336">
            <v>17.27</v>
          </cell>
          <cell r="I336">
            <v>26.44</v>
          </cell>
        </row>
        <row r="337">
          <cell r="B337" t="str">
            <v>08.01.02</v>
          </cell>
          <cell r="C337" t="str">
            <v>PISO CIMENTADO 1,5CM C/ARG. CIM/AREIA 1:3 ASPERO</v>
          </cell>
          <cell r="D337" t="str">
            <v>13.301.081-0</v>
          </cell>
          <cell r="E337" t="str">
            <v>M2</v>
          </cell>
          <cell r="F337">
            <v>7</v>
          </cell>
          <cell r="G337">
            <v>7</v>
          </cell>
          <cell r="H337">
            <v>20.73</v>
          </cell>
          <cell r="I337">
            <v>34.409999999999997</v>
          </cell>
        </row>
        <row r="338">
          <cell r="B338" t="str">
            <v>08.02</v>
          </cell>
          <cell r="C338" t="str">
            <v>IMPERMEABILIZACAO E ISOLAMENTO TERMICO</v>
          </cell>
        </row>
        <row r="339">
          <cell r="B339" t="str">
            <v>08.02.01</v>
          </cell>
          <cell r="C339" t="str">
            <v>PINTURA ASFALTICA (HIDRO-ASFALTO) COM CONSUMO DE 1,2 Kg/m2 SOBRE SUPERFICIES LISAS</v>
          </cell>
          <cell r="D339" t="str">
            <v>16.030.001-0</v>
          </cell>
          <cell r="E339" t="str">
            <v>M2</v>
          </cell>
          <cell r="F339">
            <v>70</v>
          </cell>
          <cell r="G339">
            <v>70</v>
          </cell>
          <cell r="H339">
            <v>6.91</v>
          </cell>
          <cell r="I339">
            <v>13.79</v>
          </cell>
        </row>
        <row r="340">
          <cell r="B340">
            <v>9</v>
          </cell>
          <cell r="C340" t="str">
            <v>INTALAÇÕES DE PRODUÇÃO</v>
          </cell>
        </row>
        <row r="341">
          <cell r="B341" t="str">
            <v>09.01</v>
          </cell>
          <cell r="C341" t="str">
            <v>FORNECIMENTO DE MATERIAIS</v>
          </cell>
        </row>
        <row r="342">
          <cell r="B342" t="str">
            <v>09.01.01</v>
          </cell>
          <cell r="C342" t="str">
            <v xml:space="preserve">FORNECIMENTO DE TUBO DE FERRO FUNDIDO (SEM ASSENTAMENTO), DÚCTIL, CLASSE K-12, PN-10, FLANGE-FLANGE, EXCL. ACESSÓRIOS DA JUNTA, COM DIÂMETRO DE 200 mm, COMPRIMENTO DE 0,5 A 1,00 </v>
          </cell>
          <cell r="D342" t="str">
            <v>06.201.054-0</v>
          </cell>
          <cell r="E342" t="str">
            <v>UN</v>
          </cell>
          <cell r="F342">
            <v>4</v>
          </cell>
          <cell r="G342">
            <v>4</v>
          </cell>
          <cell r="H342">
            <v>230.84</v>
          </cell>
          <cell r="I342">
            <v>574.79</v>
          </cell>
        </row>
        <row r="343">
          <cell r="B343" t="str">
            <v>09.01.02</v>
          </cell>
          <cell r="C343" t="str">
            <v xml:space="preserve">FORNECIMENTO DE TUBO DE FERRO FUNDIDO (SEM ASSENTAMENTO), DÚCTIL, CLASSE K-12, PN-10, PONTA-FLANGE, EXCL. ACESSÓRIOS DA JUNTA, COM DIÂMETRO DE 200 mm, COMPRIMENTO DE 0,5 A 1,00 </v>
          </cell>
          <cell r="D343" t="str">
            <v>06.201.104-0</v>
          </cell>
          <cell r="E343" t="str">
            <v>UN</v>
          </cell>
          <cell r="F343">
            <v>1</v>
          </cell>
          <cell r="G343">
            <v>1</v>
          </cell>
          <cell r="H343">
            <v>188.72</v>
          </cell>
          <cell r="I343">
            <v>469.91</v>
          </cell>
        </row>
        <row r="344">
          <cell r="B344" t="str">
            <v>09.01.03</v>
          </cell>
          <cell r="C344" t="str">
            <v>FORNECIMENTO DE ADICIONAL DE EXTENSÃO EXCEDENTE A 1,00 m DE TUBO DE FERRO FUNDIDO (EXCL. ASSENTAMENTO), DÚCTIL, CLASSE K-12, COM DIÂMETRO DE 200 mm</v>
          </cell>
          <cell r="D344" t="str">
            <v>06.201.154-0</v>
          </cell>
          <cell r="E344" t="str">
            <v>M</v>
          </cell>
          <cell r="F344">
            <v>13.6</v>
          </cell>
          <cell r="G344">
            <v>13.6</v>
          </cell>
          <cell r="H344">
            <v>174.9</v>
          </cell>
          <cell r="I344">
            <v>435.5</v>
          </cell>
        </row>
        <row r="345">
          <cell r="B345" t="str">
            <v>09.01.04</v>
          </cell>
          <cell r="C345" t="str">
            <v>FORN. DE CURVA F.FUNDIDO FF PN10 DN=200 MM X 90</v>
          </cell>
          <cell r="D345" t="str">
            <v>06.200.216-9</v>
          </cell>
          <cell r="E345" t="str">
            <v xml:space="preserve">UN </v>
          </cell>
          <cell r="F345">
            <v>2</v>
          </cell>
          <cell r="G345">
            <v>2</v>
          </cell>
          <cell r="H345">
            <v>154.04</v>
          </cell>
          <cell r="I345">
            <v>484.3</v>
          </cell>
        </row>
        <row r="346">
          <cell r="B346" t="str">
            <v>09.01.05</v>
          </cell>
          <cell r="C346" t="str">
            <v>FORN. DE CURVA F.FUNDIDO FF PN10 DN=200 MM X 45</v>
          </cell>
          <cell r="D346" t="str">
            <v>06.200.217-1</v>
          </cell>
          <cell r="E346" t="str">
            <v>UN</v>
          </cell>
          <cell r="F346">
            <v>2</v>
          </cell>
          <cell r="G346">
            <v>2</v>
          </cell>
          <cell r="H346">
            <v>143.62</v>
          </cell>
          <cell r="I346">
            <v>451.54</v>
          </cell>
        </row>
        <row r="347">
          <cell r="B347" t="str">
            <v>09.01.06</v>
          </cell>
          <cell r="C347" t="str">
            <v>FORN. VALVULA RETENÇÃO DUPLA PORTINHOLA MONTAGEM ENTRE FLANGES PN10 DN=200 MM</v>
          </cell>
          <cell r="D347" t="str">
            <v>06.200.416-5</v>
          </cell>
          <cell r="E347" t="str">
            <v>UN</v>
          </cell>
          <cell r="F347">
            <v>2</v>
          </cell>
          <cell r="G347">
            <v>2</v>
          </cell>
          <cell r="H347">
            <v>957.08</v>
          </cell>
          <cell r="I347">
            <v>3009.05</v>
          </cell>
        </row>
        <row r="348">
          <cell r="B348" t="str">
            <v>09.01.07</v>
          </cell>
          <cell r="C348" t="str">
            <v>FORN. REGISTRO DE GAVETA F.FUNDIDO FC PN10 DN=200MM</v>
          </cell>
          <cell r="D348" t="str">
            <v>06.200.361-5</v>
          </cell>
          <cell r="E348" t="str">
            <v>UN</v>
          </cell>
          <cell r="F348">
            <v>2</v>
          </cell>
          <cell r="G348">
            <v>2</v>
          </cell>
          <cell r="H348">
            <v>937.5</v>
          </cell>
          <cell r="I348">
            <v>2947.5</v>
          </cell>
        </row>
        <row r="349">
          <cell r="B349" t="str">
            <v>09.01.08</v>
          </cell>
          <cell r="C349" t="str">
            <v>FORN. TE F.FUNDIDO FFF PN10 DN=200X200 MM</v>
          </cell>
          <cell r="D349" t="str">
            <v>06.200.234-2</v>
          </cell>
          <cell r="E349" t="str">
            <v>UN</v>
          </cell>
          <cell r="F349">
            <v>1</v>
          </cell>
          <cell r="G349">
            <v>1</v>
          </cell>
          <cell r="H349">
            <v>228.98</v>
          </cell>
          <cell r="I349">
            <v>719.91</v>
          </cell>
        </row>
        <row r="350">
          <cell r="B350" t="str">
            <v>09.01.09</v>
          </cell>
          <cell r="C350" t="str">
            <v>FORN. RED. EXCENTR. F.FUNDIDO FF PN10 DN=200X150 MM</v>
          </cell>
          <cell r="D350" t="str">
            <v>06.200.266-3</v>
          </cell>
          <cell r="E350" t="str">
            <v>UN</v>
          </cell>
          <cell r="F350">
            <v>2</v>
          </cell>
          <cell r="G350">
            <v>2</v>
          </cell>
          <cell r="H350">
            <v>155.4</v>
          </cell>
          <cell r="I350">
            <v>488.57</v>
          </cell>
        </row>
        <row r="351">
          <cell r="B351" t="str">
            <v>09.01.10</v>
          </cell>
          <cell r="C351" t="str">
            <v>FORN. REDUÇÃO F.FUNDIDO PB JE  DN=300X200 MM</v>
          </cell>
          <cell r="D351" t="str">
            <v>06.200.085-3</v>
          </cell>
          <cell r="E351" t="str">
            <v>UN</v>
          </cell>
          <cell r="F351">
            <v>1</v>
          </cell>
          <cell r="G351">
            <v>1</v>
          </cell>
          <cell r="H351">
            <v>158.19999999999999</v>
          </cell>
          <cell r="I351">
            <v>497.38</v>
          </cell>
        </row>
        <row r="352">
          <cell r="B352" t="str">
            <v>09.02</v>
          </cell>
          <cell r="C352" t="str">
            <v>ASSENTAMENTO</v>
          </cell>
        </row>
        <row r="353">
          <cell r="B353" t="str">
            <v>09.02.01</v>
          </cell>
          <cell r="C353" t="str">
            <v>MONTAGEM DE TUBOS, PECAS E ACESSÓRIOS</v>
          </cell>
        </row>
        <row r="354">
          <cell r="B354" t="str">
            <v>09.02.01.01</v>
          </cell>
          <cell r="C354" t="str">
            <v>MONTAGEM DE PECAS OU TUBOS ATE 1M C/FLANGES, COM FORN. DOS MAT. DAS JUNTAS,  POR JUNTA DN = 200MM</v>
          </cell>
          <cell r="D354" t="str">
            <v>06.011.105-0</v>
          </cell>
          <cell r="E354" t="str">
            <v>UN</v>
          </cell>
          <cell r="F354">
            <v>12</v>
          </cell>
          <cell r="G354">
            <v>12</v>
          </cell>
          <cell r="H354">
            <v>24.77</v>
          </cell>
          <cell r="I354">
            <v>60.38</v>
          </cell>
        </row>
        <row r="355">
          <cell r="B355" t="str">
            <v>09.02.01.02</v>
          </cell>
          <cell r="C355" t="str">
            <v>ADICIONAL  DE MONTAGEM DE COMPR. EXCEDENTE DE 1 M EM CADA TUBO C/FLANGES DN= 200 MM</v>
          </cell>
          <cell r="D355" t="str">
            <v>06.011.195-0</v>
          </cell>
          <cell r="E355" t="str">
            <v>M</v>
          </cell>
          <cell r="F355">
            <v>13.6</v>
          </cell>
          <cell r="G355">
            <v>13.6</v>
          </cell>
          <cell r="H355">
            <v>2.44</v>
          </cell>
          <cell r="I355">
            <v>5.94</v>
          </cell>
        </row>
        <row r="356">
          <cell r="B356" t="str">
            <v>09.02.01.03</v>
          </cell>
          <cell r="C356" t="str">
            <v>MONTAGEM SEM FORNECIMENTO, DE VÁLVULAS DE GAVETA (REGISTROS), VÁLVULAS DE RETENÇÃO, VENTOSAS, HIDRANTES, ETC, COM FLANGES CLASSE PN-10, INCLUSIVE O FORNECIMENTO DOS MATERIAIS PARA AS JUNTAS (ARRUELAS DE BOORACHA E PARAFUSOS COM PORCAS), POR JUNTA FLANGEAD</v>
          </cell>
          <cell r="D356" t="str">
            <v>06.011.225-0</v>
          </cell>
          <cell r="E356" t="str">
            <v>UN</v>
          </cell>
          <cell r="F356">
            <v>4</v>
          </cell>
          <cell r="G356">
            <v>4</v>
          </cell>
          <cell r="H356">
            <v>34.22</v>
          </cell>
          <cell r="I356">
            <v>83.42</v>
          </cell>
        </row>
        <row r="357">
          <cell r="B357" t="str">
            <v>09.02.01.04</v>
          </cell>
          <cell r="C357" t="str">
            <v>MONTAGEM SEM FORNECIMENTO, DE ACESSÓRIOS HIDRAULICOS TIPO "WAFER" (VÁLVULAS BORBOLETA, VÁLVULAS DE RETENÇÃO E SIMILARES), PARA MONTAGEM ENTRE FLANGES ADJACENTES CLASSE PN-10, INCLUSIVE O FORNECIMENTO DOS MATERIAIS PARA AS JUNTAS (TIRANTES COM PORCAS E PAR</v>
          </cell>
          <cell r="D357" t="str">
            <v>06.011.020-3</v>
          </cell>
          <cell r="E357" t="str">
            <v>UN</v>
          </cell>
          <cell r="F357">
            <v>2</v>
          </cell>
          <cell r="G357">
            <v>2</v>
          </cell>
          <cell r="H357">
            <v>27.92</v>
          </cell>
          <cell r="I357">
            <v>68.06</v>
          </cell>
        </row>
        <row r="358">
          <cell r="B358" t="str">
            <v>09.03</v>
          </cell>
          <cell r="C358" t="str">
            <v>INSTALAÇÕES ELÉTRICAS</v>
          </cell>
        </row>
        <row r="359">
          <cell r="B359" t="str">
            <v>09.03.01</v>
          </cell>
          <cell r="C359" t="str">
            <v>POSTE DE CONCRETO DE 11 M X 300 KGF</v>
          </cell>
          <cell r="D359" t="str">
            <v>15.013.031-0</v>
          </cell>
          <cell r="E359" t="str">
            <v>UN</v>
          </cell>
          <cell r="F359">
            <v>1</v>
          </cell>
          <cell r="G359">
            <v>1</v>
          </cell>
          <cell r="H359">
            <v>492.92</v>
          </cell>
          <cell r="I359">
            <v>855.21</v>
          </cell>
        </row>
        <row r="360">
          <cell r="B360" t="str">
            <v>09.03.02</v>
          </cell>
          <cell r="C360" t="str">
            <v>CAIXAS, QUADROS, FERRAGENS E INSTALAÇÃO ELÉTRICA COMPLETA P/ SUBESTAÇÃO SIMPLIFICADA, PADRÃO LIGHT PARA 30 KVA, PARA-RAIO, ATERRAMENTO EXCL. TRANSFORMADOR</v>
          </cell>
          <cell r="D360" t="str">
            <v>15.007.001-4</v>
          </cell>
          <cell r="E360" t="str">
            <v>UN</v>
          </cell>
          <cell r="F360">
            <v>1</v>
          </cell>
          <cell r="G360">
            <v>1</v>
          </cell>
          <cell r="H360">
            <v>2202.92</v>
          </cell>
          <cell r="I360">
            <v>4789.1400000000003</v>
          </cell>
        </row>
        <row r="361">
          <cell r="B361" t="str">
            <v>09.03.03</v>
          </cell>
          <cell r="C361" t="str">
            <v>TRANSFORMADOR 30 KVA, TRIFÁSICO, 60 HZ, FORN. E COLOC.</v>
          </cell>
          <cell r="D361" t="str">
            <v>18.028.001-0</v>
          </cell>
          <cell r="E361" t="str">
            <v>UN</v>
          </cell>
          <cell r="F361">
            <v>1</v>
          </cell>
          <cell r="G361">
            <v>1</v>
          </cell>
          <cell r="H361">
            <v>2227.1</v>
          </cell>
          <cell r="I361">
            <v>5438.57</v>
          </cell>
        </row>
        <row r="362">
          <cell r="B362" t="str">
            <v>09.03.04</v>
          </cell>
          <cell r="C362" t="str">
            <v>FORN. E MONTAGEM DE QUADRO DE COMANDO AUTOMÁTICO E PROTEÇÃO DE  2 CONJUNTOS DE RECAlQUE DE 10CV, SENDO 1 RESERVA, CONFORME ESPECIFICAÇÃO</v>
          </cell>
          <cell r="D362" t="str">
            <v>15.007.619-5</v>
          </cell>
          <cell r="E362" t="str">
            <v>UN</v>
          </cell>
          <cell r="F362">
            <v>1</v>
          </cell>
          <cell r="G362">
            <v>1</v>
          </cell>
          <cell r="H362">
            <v>4974.7</v>
          </cell>
          <cell r="I362">
            <v>10814.99</v>
          </cell>
        </row>
        <row r="363">
          <cell r="B363" t="str">
            <v>09.04</v>
          </cell>
          <cell r="C363" t="str">
            <v>EQUIPAMENTOS E INSTALAÇÕES COMPLEMENTARES</v>
          </cell>
        </row>
        <row r="364">
          <cell r="B364" t="str">
            <v>09.04.01</v>
          </cell>
          <cell r="C364" t="str">
            <v>FORN. CONJ. RECALQUE P/ESGOTOS C/ GRUPO MOTOR-BOMBA SUBMERSIVEL 10 CV, D=100MM, PEDESTAL, TUBO GUIA, CORRENTE E CABOS, CONF. ESPECIFICAÇÃO. REF. ABS AFP 101-410 OU SIMILAR</v>
          </cell>
          <cell r="D364" t="str">
            <v>18.050.018-3</v>
          </cell>
          <cell r="E364" t="str">
            <v>UN</v>
          </cell>
          <cell r="F364">
            <v>2</v>
          </cell>
          <cell r="G364">
            <v>2</v>
          </cell>
          <cell r="H364">
            <v>11498.25</v>
          </cell>
          <cell r="I364">
            <v>21133.78</v>
          </cell>
        </row>
        <row r="365">
          <cell r="B365" t="str">
            <v>09.04.02</v>
          </cell>
          <cell r="C365" t="str">
            <v>MONTAGEM DE CONJ. P/RECALQUE DE ESGOTOS ATÉ 15 CV, INCL. FIXAÇÕES, GUIA E CORRENTE</v>
          </cell>
          <cell r="D365" t="str">
            <v>05.125.001-5</v>
          </cell>
          <cell r="E365" t="str">
            <v>UN</v>
          </cell>
          <cell r="F365">
            <v>2</v>
          </cell>
          <cell r="G365">
            <v>2</v>
          </cell>
          <cell r="H365">
            <v>875.18</v>
          </cell>
          <cell r="I365">
            <v>1662.84</v>
          </cell>
        </row>
        <row r="366">
          <cell r="B366">
            <v>10</v>
          </cell>
          <cell r="C366" t="str">
            <v>LINHA DE RECALQUE</v>
          </cell>
        </row>
        <row r="367">
          <cell r="B367" t="str">
            <v>10.01</v>
          </cell>
          <cell r="C367" t="str">
            <v>ESCAVACAO E ATERRO</v>
          </cell>
        </row>
        <row r="368">
          <cell r="B368" t="str">
            <v>10.01.01</v>
          </cell>
          <cell r="C368" t="str">
            <v>ESCAV. MEC. VALA/CAVA NÃO ESTRONCADA 1ª CATEG C/ESCAVADEIRA HIDRÁULICA ATÉ 1,5 M PROF., EXCLUSIVE ESGOTAMENTO</v>
          </cell>
          <cell r="D368" t="str">
            <v>03.020.050-0</v>
          </cell>
          <cell r="E368" t="str">
            <v>M3</v>
          </cell>
          <cell r="F368">
            <v>991</v>
          </cell>
          <cell r="G368">
            <v>991</v>
          </cell>
          <cell r="H368">
            <v>1.77</v>
          </cell>
          <cell r="I368">
            <v>3.26</v>
          </cell>
        </row>
        <row r="369">
          <cell r="B369" t="str">
            <v>10.01.02</v>
          </cell>
          <cell r="C369" t="str">
            <v xml:space="preserve">REATERRO COMPACTADO VALA/CAVA C/MAT. ESCAV. SELECIONADO EM CAMADAS DE 30 CM </v>
          </cell>
          <cell r="D369" t="str">
            <v>03.013.001-0</v>
          </cell>
          <cell r="E369" t="str">
            <v>M3</v>
          </cell>
          <cell r="F369">
            <v>587.94000000000005</v>
          </cell>
          <cell r="G369">
            <v>587.94000000000005</v>
          </cell>
          <cell r="H369">
            <v>5.97</v>
          </cell>
          <cell r="I369">
            <v>11.13</v>
          </cell>
        </row>
        <row r="370">
          <cell r="B370" t="str">
            <v>10.01.03</v>
          </cell>
          <cell r="C370" t="str">
            <v>REATERRO DE VALA/CAVA COM MATERIAL DE BOA QUALIDADE, UTILIZANDO VIBRO COMPACTADOR PORTÁTIL, EXCLUSIVE MATERIAL</v>
          </cell>
          <cell r="D370" t="str">
            <v>03.011.015-0</v>
          </cell>
          <cell r="E370" t="str">
            <v>M3</v>
          </cell>
          <cell r="F370">
            <v>189.47</v>
          </cell>
          <cell r="G370">
            <v>189.47</v>
          </cell>
          <cell r="H370">
            <v>4.76</v>
          </cell>
          <cell r="I370">
            <v>8.42</v>
          </cell>
        </row>
        <row r="371">
          <cell r="B371" t="str">
            <v>10.01.04</v>
          </cell>
          <cell r="C371" t="str">
            <v xml:space="preserve">REATERRO DE VALA COM PÓ DE PEDRA, INCLUSIVE FORNECIMENTO DOS MATERIAIS </v>
          </cell>
          <cell r="D371" t="str">
            <v>03.015.010-0</v>
          </cell>
          <cell r="E371" t="str">
            <v>M3</v>
          </cell>
          <cell r="F371">
            <v>117.59</v>
          </cell>
          <cell r="G371">
            <v>117.59</v>
          </cell>
          <cell r="H371">
            <v>15.47</v>
          </cell>
          <cell r="I371">
            <v>25.61</v>
          </cell>
        </row>
        <row r="372">
          <cell r="B372" t="str">
            <v>10.01.05</v>
          </cell>
          <cell r="C372" t="str">
            <v>ESCAVAÇÃO, CARGA  E DESCARGA TRANSPORTE A 10 KM, EXCLUSIVE ROYALITIES SOBRE O MATERIAL</v>
          </cell>
          <cell r="D372" t="str">
            <v>03.010.007-0</v>
          </cell>
          <cell r="E372" t="str">
            <v>M3</v>
          </cell>
          <cell r="F372">
            <v>189.47</v>
          </cell>
          <cell r="G372">
            <v>189.47</v>
          </cell>
          <cell r="H372">
            <v>8.3800000000000008</v>
          </cell>
          <cell r="I372">
            <v>17.07</v>
          </cell>
        </row>
        <row r="373">
          <cell r="B373" t="str">
            <v>10.01.06</v>
          </cell>
          <cell r="C373" t="str">
            <v>ROYALTIES SOBRE MATERIAL DE JAZIDA</v>
          </cell>
          <cell r="D373" t="str">
            <v>01.090.002-1</v>
          </cell>
          <cell r="E373" t="str">
            <v>M3</v>
          </cell>
          <cell r="F373">
            <v>189.47</v>
          </cell>
          <cell r="G373">
            <v>189.47</v>
          </cell>
          <cell r="H373">
            <v>1.1599999999999999</v>
          </cell>
          <cell r="I373">
            <v>2.0699999999999998</v>
          </cell>
        </row>
        <row r="374">
          <cell r="B374" t="str">
            <v>10.02</v>
          </cell>
          <cell r="C374" t="str">
            <v>TRANSPORTE DE SOLOS</v>
          </cell>
        </row>
        <row r="375">
          <cell r="B375" t="str">
            <v>10.02.01</v>
          </cell>
          <cell r="C375" t="str">
            <v>CARGA MANUAL E DESC. MEC. MAT. A GRANEL EM CAMINHÃO</v>
          </cell>
          <cell r="D375" t="str">
            <v>04.006.008-0</v>
          </cell>
          <cell r="E375" t="str">
            <v>T</v>
          </cell>
          <cell r="F375">
            <v>106</v>
          </cell>
          <cell r="G375">
            <v>106</v>
          </cell>
          <cell r="H375">
            <v>5.59</v>
          </cell>
          <cell r="I375">
            <v>10.51</v>
          </cell>
        </row>
        <row r="376">
          <cell r="B376" t="str">
            <v>10.02.02</v>
          </cell>
          <cell r="C376" t="str">
            <v>CARGA E DESCARGA MECÂNICA MATERIAL A GRANEL EM CAMINHÃO, INCLUSIVE EQUIPAMENTO CARREGADOR</v>
          </cell>
          <cell r="D376" t="str">
            <v>04.011.051-1</v>
          </cell>
          <cell r="E376" t="str">
            <v>T</v>
          </cell>
          <cell r="F376">
            <v>620</v>
          </cell>
          <cell r="G376">
            <v>620</v>
          </cell>
          <cell r="H376">
            <v>3.37</v>
          </cell>
          <cell r="I376">
            <v>6.76</v>
          </cell>
        </row>
        <row r="377">
          <cell r="B377" t="str">
            <v>10.02.03</v>
          </cell>
          <cell r="C377" t="str">
            <v>TRANSP. CARGA DE QUALQUER NATUREZA; EXCL. AS DESPESAS DE CARGA E DESCARGA TANTO DE ESPERA DO CAMINHAO COMO DE SERVENTE OU EQUIP. AUXIL., A VELOC. MEDIA DE 40KM/H EM CAMINHAO BASCULHANTE A OLEO DIESEL, C/CAPAC. UTIL DE 8T</v>
          </cell>
          <cell r="D377" t="str">
            <v>04.005.121-0</v>
          </cell>
          <cell r="E377" t="str">
            <v>T.KM</v>
          </cell>
          <cell r="F377">
            <v>14500</v>
          </cell>
          <cell r="G377">
            <v>14500</v>
          </cell>
          <cell r="H377">
            <v>0.26</v>
          </cell>
          <cell r="I377">
            <v>0.49</v>
          </cell>
        </row>
        <row r="378">
          <cell r="B378" t="str">
            <v>10.03</v>
          </cell>
          <cell r="C378" t="str">
            <v>ESGOTAMENTO</v>
          </cell>
        </row>
        <row r="379">
          <cell r="B379" t="str">
            <v>10.03.01</v>
          </cell>
          <cell r="C379" t="str">
            <v>ESGOTAMENTO DE VALA/CAVA P/BOMBEAMENTO DIRETO</v>
          </cell>
          <cell r="D379" t="str">
            <v>05.010.005-0</v>
          </cell>
          <cell r="E379" t="str">
            <v>CV.H</v>
          </cell>
          <cell r="F379">
            <v>1000</v>
          </cell>
          <cell r="G379">
            <v>1000</v>
          </cell>
          <cell r="H379">
            <v>1.67</v>
          </cell>
          <cell r="I379">
            <v>2.66</v>
          </cell>
        </row>
        <row r="380">
          <cell r="B380" t="str">
            <v>10.04</v>
          </cell>
          <cell r="C380" t="str">
            <v>FORNECIMENTO DE MATERIAIS</v>
          </cell>
        </row>
        <row r="381">
          <cell r="B381" t="str">
            <v>10.04.01</v>
          </cell>
          <cell r="C381" t="str">
            <v xml:space="preserve">FORN. TUBO DÚCTIL K-7 JE C/ REVEST. DE CIMENTO ALUMINOSO, INCL. ANEL DE BORRACHA NITRILICA DN = 300 MM, </v>
          </cell>
          <cell r="D381" t="str">
            <v>06.200.100-5</v>
          </cell>
          <cell r="E381" t="str">
            <v>M</v>
          </cell>
          <cell r="F381">
            <v>1089</v>
          </cell>
          <cell r="G381">
            <v>1089</v>
          </cell>
          <cell r="H381">
            <v>132.58000000000001</v>
          </cell>
          <cell r="I381">
            <v>416.83</v>
          </cell>
        </row>
        <row r="382">
          <cell r="B382" t="str">
            <v>10.04.02</v>
          </cell>
          <cell r="C382" t="str">
            <v xml:space="preserve">FORN. CURVA F. FUNDIDO BB JE DN 300MM X 45. </v>
          </cell>
          <cell r="D382" t="str">
            <v>06.200.052-8</v>
          </cell>
          <cell r="E382" t="str">
            <v>UN</v>
          </cell>
          <cell r="F382">
            <v>13</v>
          </cell>
          <cell r="G382">
            <v>13</v>
          </cell>
          <cell r="H382">
            <v>264.39</v>
          </cell>
          <cell r="I382">
            <v>831.24</v>
          </cell>
        </row>
        <row r="383">
          <cell r="B383" t="str">
            <v>10.04.03</v>
          </cell>
          <cell r="C383" t="str">
            <v>FORN. CURVA F. FUNDIDO BB JE DN 300MM X 22:30</v>
          </cell>
          <cell r="D383" t="str">
            <v>06.200.052-9</v>
          </cell>
          <cell r="E383" t="str">
            <v>UN</v>
          </cell>
          <cell r="F383">
            <v>13</v>
          </cell>
          <cell r="G383">
            <v>13</v>
          </cell>
          <cell r="H383">
            <v>241.49</v>
          </cell>
          <cell r="I383">
            <v>759.24</v>
          </cell>
        </row>
        <row r="384">
          <cell r="B384" t="str">
            <v>10.05</v>
          </cell>
          <cell r="C384" t="str">
            <v>PAVIMENTAÇÃO</v>
          </cell>
        </row>
        <row r="385">
          <cell r="B385" t="str">
            <v>10.05.01</v>
          </cell>
          <cell r="C385" t="str">
            <v>LEVANTAMENTO DE PAVIMENTOS E SEUS COMPLEMENTOS C/ AFASTAMENTO LATERAL DOS MAT. REMOVIDOS</v>
          </cell>
        </row>
        <row r="386">
          <cell r="B386" t="str">
            <v>10.05.01.01</v>
          </cell>
          <cell r="C386" t="str">
            <v>DEMOLIÇÃO C/AR COMPRIMIDO DE PAV. DE CONCR. ASFÁLTICO EXCL.BASE C/E=10CM</v>
          </cell>
          <cell r="D386" t="str">
            <v>05.002.006-0</v>
          </cell>
          <cell r="E386" t="str">
            <v>M2</v>
          </cell>
          <cell r="F386">
            <v>872</v>
          </cell>
          <cell r="G386">
            <v>872</v>
          </cell>
          <cell r="H386">
            <v>3.68</v>
          </cell>
          <cell r="I386">
            <v>6.56</v>
          </cell>
        </row>
        <row r="387">
          <cell r="B387" t="str">
            <v>10.05.01.02</v>
          </cell>
          <cell r="C387" t="str">
            <v>DEMOLIÇÃO, C/ AR COMPRIMIDO DE BASE DE MACADAME BETUMINOSO</v>
          </cell>
          <cell r="D387" t="str">
            <v>05.002.016-0</v>
          </cell>
          <cell r="E387" t="str">
            <v>M3</v>
          </cell>
          <cell r="F387">
            <v>175</v>
          </cell>
          <cell r="G387">
            <v>175</v>
          </cell>
          <cell r="H387">
            <v>36.72</v>
          </cell>
          <cell r="I387">
            <v>65.5</v>
          </cell>
        </row>
        <row r="388">
          <cell r="B388" t="str">
            <v>10.05.02</v>
          </cell>
          <cell r="C388" t="str">
            <v>EXECUÇÃO DE PAVIMENTOS E SEUS COMPLEMENTOS</v>
          </cell>
        </row>
        <row r="389">
          <cell r="B389" t="str">
            <v>10.05.02.01</v>
          </cell>
          <cell r="C389" t="str">
            <v>REPOSIÇÃO DE PAVIMENT. EM CONCR  ASFÁLT. USINADO A QUENTE, S/ IMPRIM. EXCL. O TRANSP. DA USINA P/ PISTA</v>
          </cell>
          <cell r="D389" t="str">
            <v>08.015.018-0</v>
          </cell>
          <cell r="E389" t="str">
            <v>T</v>
          </cell>
          <cell r="F389">
            <v>105</v>
          </cell>
          <cell r="G389">
            <v>105</v>
          </cell>
          <cell r="H389">
            <v>119.75</v>
          </cell>
          <cell r="I389">
            <v>277.45999999999998</v>
          </cell>
        </row>
        <row r="390">
          <cell r="B390" t="str">
            <v>10.05.02.02</v>
          </cell>
          <cell r="C390" t="str">
            <v>BASE DE CONCRETO FCK 10MPA PARA RECOMPOSIÇÃO DE PAVIMENTAÇÃO DE RUA, INCLUINDO A REMOÇÃO DO REATERRO, MATERIAIS, PREPARO E CONCRETAGEM ATE 20CM E TRANSPORTE DO ENTULHO EXCEDENTE ATE 20 KM</v>
          </cell>
          <cell r="D390" t="str">
            <v>08.038.001-0</v>
          </cell>
          <cell r="E390" t="str">
            <v>M2</v>
          </cell>
          <cell r="F390">
            <v>872</v>
          </cell>
          <cell r="G390">
            <v>872</v>
          </cell>
          <cell r="H390">
            <v>12.61</v>
          </cell>
          <cell r="I390">
            <v>18.73</v>
          </cell>
        </row>
        <row r="391">
          <cell r="B391" t="str">
            <v>10.05.02.03</v>
          </cell>
          <cell r="C391" t="str">
            <v>TRANSP. DE CARGA DE QUALQUER NATUREZA; EXCL. AS DESPESAS DE CARGA E DESCARGA TANTO DE ESPERA DO CAMINHÃO COMO DE SERVENTE OU EQUIP. AUXIL. VELOC. MEDIA DE 40KM/H EM CAMINHÃO BASCULANTE A OLEO DIESEL C/ CAPAC. UTIL DE 8T</v>
          </cell>
          <cell r="D391" t="str">
            <v>04.005.121-0</v>
          </cell>
          <cell r="E391" t="str">
            <v>T.KM</v>
          </cell>
          <cell r="F391">
            <v>2100</v>
          </cell>
          <cell r="G391">
            <v>2100</v>
          </cell>
          <cell r="H391">
            <v>0.26</v>
          </cell>
          <cell r="I391">
            <v>0.49</v>
          </cell>
        </row>
        <row r="392">
          <cell r="B392" t="str">
            <v>10.05.02.04</v>
          </cell>
          <cell r="C392" t="str">
            <v>PINTURA DE LIG. DE ACORDO C/INSTR. P/EXECUÇÃO DO DER-RJ.</v>
          </cell>
          <cell r="D392" t="str">
            <v>08.026.002-0</v>
          </cell>
          <cell r="E392" t="str">
            <v>M2</v>
          </cell>
          <cell r="F392">
            <v>872</v>
          </cell>
          <cell r="G392">
            <v>872</v>
          </cell>
          <cell r="H392">
            <v>0.93</v>
          </cell>
          <cell r="I392">
            <v>2.35</v>
          </cell>
        </row>
        <row r="393">
          <cell r="B393" t="str">
            <v>10.06</v>
          </cell>
          <cell r="C393" t="str">
            <v>ASSENTAMENTO</v>
          </cell>
        </row>
        <row r="394">
          <cell r="B394" t="str">
            <v>10.06.01</v>
          </cell>
          <cell r="C394" t="str">
            <v>ASSENT. TUBO F.FUNDIDO OU AÇO J. ELÁSTICA DN = 300 MM PARA DISTRIBUIÇÃO DE ÁGUA, EXCL. FORN. DE TUBOS E ANEIS DE BORRACHA, INCL. ATERRO E SOCA ATÉ A ALTURA DA GERATRIZ SUPERIOR DO TUBO E TESTE HIDROSTÁTICO.</v>
          </cell>
          <cell r="D394" t="str">
            <v>06.001.606-0</v>
          </cell>
          <cell r="E394" t="str">
            <v>M</v>
          </cell>
          <cell r="F394">
            <v>1089</v>
          </cell>
          <cell r="G394">
            <v>1089</v>
          </cell>
          <cell r="H394">
            <v>6.59</v>
          </cell>
          <cell r="I394">
            <v>12.25</v>
          </cell>
        </row>
        <row r="395">
          <cell r="B395" t="str">
            <v>10.06.02</v>
          </cell>
          <cell r="C395" t="str">
            <v>ASSENT. PEÇAS F.FUND. POR J. ELÁSTICA DN=300 MM</v>
          </cell>
          <cell r="D395" t="str">
            <v>06.001.656-0</v>
          </cell>
          <cell r="E395" t="str">
            <v>UN</v>
          </cell>
          <cell r="F395">
            <v>52</v>
          </cell>
          <cell r="G395">
            <v>52</v>
          </cell>
          <cell r="H395">
            <v>6.08</v>
          </cell>
          <cell r="I395">
            <v>11.3</v>
          </cell>
        </row>
        <row r="396">
          <cell r="B396" t="str">
            <v>10.07</v>
          </cell>
          <cell r="C396" t="str">
            <v>ESTRUTURAS E FUNDAÇÕES DIRETAS</v>
          </cell>
        </row>
        <row r="397">
          <cell r="B397" t="str">
            <v>10.07.01</v>
          </cell>
          <cell r="C397" t="str">
            <v>CONCRETO CICLÓPICO C/FCK 10 MPa, E 30% EM VOLUME DE PEDRA DE MÃO</v>
          </cell>
          <cell r="D397" t="str">
            <v>11.003.014-0</v>
          </cell>
          <cell r="E397" t="str">
            <v>M3</v>
          </cell>
          <cell r="F397">
            <v>30</v>
          </cell>
          <cell r="G397">
            <v>30</v>
          </cell>
          <cell r="H397">
            <v>190.58</v>
          </cell>
          <cell r="I397">
            <v>252.7</v>
          </cell>
        </row>
        <row r="398">
          <cell r="B398" t="str">
            <v>10.07.02</v>
          </cell>
          <cell r="C398" t="str">
            <v>FORMAS DE MAD. P/ PARAMENTOS PLANOS FORN. DOS MAT. E DESMOLDAGEM EXCL. ESCORAMENTO, SERVINDO A MADEIRA 2 VEZES</v>
          </cell>
          <cell r="D398" t="str">
            <v>11.004.021-0</v>
          </cell>
          <cell r="E398" t="str">
            <v>M2</v>
          </cell>
          <cell r="F398">
            <v>124</v>
          </cell>
          <cell r="G398">
            <v>124</v>
          </cell>
          <cell r="H398">
            <v>34.43</v>
          </cell>
          <cell r="I398">
            <v>57.53</v>
          </cell>
        </row>
        <row r="399">
          <cell r="B399" t="str">
            <v>10.07.03</v>
          </cell>
          <cell r="C399" t="str">
            <v>ESCORAMENTO DE FORMAS DE PARAMENTOS DE CONCRETO ATÉ 1,5M DE ALTURA, MEDIDO PELA AREA DE FORMA ESCORADA E COM REAPROVEITAMENTO DE 30% DA MADEIRA</v>
          </cell>
          <cell r="D399" t="str">
            <v>11.004.065-0</v>
          </cell>
          <cell r="E399" t="str">
            <v>M2</v>
          </cell>
          <cell r="F399">
            <v>124</v>
          </cell>
          <cell r="G399">
            <v>124</v>
          </cell>
          <cell r="H399">
            <v>6.18</v>
          </cell>
          <cell r="I399">
            <v>10.32</v>
          </cell>
        </row>
        <row r="400">
          <cell r="B400" t="str">
            <v>ELEVATÓRIA E LINHA DE RECALQUE DE ESGOTOS SANITÁRIOS DA SUBBACIA  - " EE-FINAL"</v>
          </cell>
        </row>
        <row r="401">
          <cell r="B401">
            <v>1</v>
          </cell>
          <cell r="C401" t="str">
            <v>SERVIÇOS TÉCNICOS</v>
          </cell>
        </row>
        <row r="402">
          <cell r="B402" t="str">
            <v>01.01</v>
          </cell>
          <cell r="C402" t="str">
            <v>PROJETOS COMPLEMENTARES</v>
          </cell>
        </row>
        <row r="403">
          <cell r="B403" t="str">
            <v>01.01.01</v>
          </cell>
          <cell r="C403" t="str">
            <v>PROJETO EXECUTIVO</v>
          </cell>
          <cell r="D403" t="str">
            <v>01.050.001-8</v>
          </cell>
          <cell r="E403" t="str">
            <v>GL</v>
          </cell>
          <cell r="F403">
            <v>1</v>
          </cell>
          <cell r="G403">
            <v>0</v>
          </cell>
          <cell r="H403">
            <v>233655.6</v>
          </cell>
          <cell r="I403">
            <v>391139.47</v>
          </cell>
        </row>
        <row r="404">
          <cell r="B404" t="str">
            <v>01.01.02</v>
          </cell>
          <cell r="C404" t="str">
            <v>CADASTRO COMPLETO DAS OBRAS EXECUTADAS, ELABORADO CONFORME ESPECIFICICAÇÕES DA DIVISÃO DE CADASTRO TÉCNICO DA CEDAE</v>
          </cell>
          <cell r="D404" t="str">
            <v>01.019.000-1</v>
          </cell>
          <cell r="E404" t="str">
            <v>GL</v>
          </cell>
          <cell r="F404">
            <v>1</v>
          </cell>
          <cell r="G404">
            <v>1</v>
          </cell>
          <cell r="H404">
            <v>884.39</v>
          </cell>
          <cell r="I404">
            <v>1563.6</v>
          </cell>
        </row>
        <row r="405">
          <cell r="B405" t="str">
            <v>01.02</v>
          </cell>
          <cell r="C405" t="str">
            <v>SONDAGENS GEOTÉCNICAS</v>
          </cell>
        </row>
        <row r="406">
          <cell r="B406" t="str">
            <v>01.02.01</v>
          </cell>
          <cell r="C406" t="str">
            <v>MOBILIZAÇÃO E DESMOBILIZAÇÃO DE EQUIPAMENTO E EQUIPE DE SONDAGEM A PERCUSSÃO COM TRANSPORTE ATE 50KM</v>
          </cell>
          <cell r="D406" t="str">
            <v>01.008.050-0</v>
          </cell>
          <cell r="E406" t="str">
            <v>UN</v>
          </cell>
          <cell r="F406">
            <v>1</v>
          </cell>
          <cell r="G406">
            <v>2</v>
          </cell>
          <cell r="H406">
            <v>1244.71</v>
          </cell>
          <cell r="I406">
            <v>2279.06</v>
          </cell>
        </row>
        <row r="407">
          <cell r="B407" t="str">
            <v>01.02.02</v>
          </cell>
          <cell r="C407" t="str">
            <v>SONDAGEM A PERCUSSÃO, EM TERRENO COMUM, INCL. ENSAIO DE   PENETRAÇÃO, DIÂMETRO 3" INCL. DESL. E INSTALAÇÕES NO CANTEIRO</v>
          </cell>
          <cell r="D407" t="str">
            <v>01.003.001-0</v>
          </cell>
          <cell r="E407" t="str">
            <v>M</v>
          </cell>
          <cell r="F407">
            <v>50</v>
          </cell>
          <cell r="G407">
            <v>280</v>
          </cell>
          <cell r="H407">
            <v>22.86</v>
          </cell>
          <cell r="I407">
            <v>38.79</v>
          </cell>
        </row>
        <row r="408">
          <cell r="B408" t="str">
            <v>01.03</v>
          </cell>
          <cell r="C408" t="str">
            <v>TOPOGRAFIA</v>
          </cell>
        </row>
        <row r="409">
          <cell r="B409" t="str">
            <v>01.03.01</v>
          </cell>
          <cell r="C409" t="str">
            <v>MARCAÇÃO DE OBRA , CONSIDERADA A PROJEÇÀO HORIZONTAL DA ÁREA ENVOLVENTE.</v>
          </cell>
          <cell r="D409" t="str">
            <v>01.018.001-0</v>
          </cell>
          <cell r="E409" t="str">
            <v>M2</v>
          </cell>
          <cell r="F409">
            <v>258.2</v>
          </cell>
          <cell r="G409">
            <v>276</v>
          </cell>
          <cell r="H409">
            <v>2.9</v>
          </cell>
          <cell r="I409">
            <v>4.88</v>
          </cell>
        </row>
        <row r="410">
          <cell r="B410">
            <v>2</v>
          </cell>
          <cell r="C410" t="str">
            <v>SERVIÇOS PRELIMINARES</v>
          </cell>
        </row>
        <row r="411">
          <cell r="B411" t="str">
            <v>02.01</v>
          </cell>
          <cell r="C411" t="str">
            <v>SINALIZAÇÃO E SEGURANÇA DE VEÍCULOS E PEDESTRES CONF. RESOLUÇÃO SMO 379 DE 29/08/84</v>
          </cell>
        </row>
        <row r="412">
          <cell r="B412" t="str">
            <v>02.01.01</v>
          </cell>
          <cell r="C412" t="str">
            <v>BARRAGEM DE BLOQUEIO DE OBRA NA VIA PÚBLICA, DE ACORDO COM A RESOLUÇÃO DA PREFEITURA-RJ, COMPREENDENDO O FORN., PINTURA DOS SUPORTES DE MADEIRA E REAPROV. DO CONJ. 40 VEZES</v>
          </cell>
          <cell r="D412" t="str">
            <v>02.020.005-0</v>
          </cell>
          <cell r="E412" t="str">
            <v>M</v>
          </cell>
          <cell r="F412">
            <v>620</v>
          </cell>
          <cell r="G412">
            <v>610</v>
          </cell>
          <cell r="H412">
            <v>0.76</v>
          </cell>
          <cell r="I412">
            <v>1.38</v>
          </cell>
        </row>
        <row r="413">
          <cell r="B413" t="str">
            <v>02.01.02</v>
          </cell>
          <cell r="C413" t="str">
            <v>BARRAGEM DE BLOQUEIO P/ DESVIO DE TRANSITO - COLOCAÇÃO E RETIRADA</v>
          </cell>
          <cell r="D413" t="str">
            <v>02.020.006-0</v>
          </cell>
          <cell r="E413" t="str">
            <v>M</v>
          </cell>
          <cell r="F413">
            <v>6200</v>
          </cell>
          <cell r="G413">
            <v>6100</v>
          </cell>
          <cell r="H413">
            <v>1.24</v>
          </cell>
          <cell r="I413">
            <v>2.25</v>
          </cell>
        </row>
        <row r="414">
          <cell r="B414" t="str">
            <v>02.01.03</v>
          </cell>
          <cell r="C414" t="str">
            <v>SEMÁFORO P/ SINALIZAÇÃO NOTURNA DE VALAS - MOBILIZAÇÃO</v>
          </cell>
          <cell r="D414" t="str">
            <v>02.020.009-0</v>
          </cell>
          <cell r="E414" t="str">
            <v>UN</v>
          </cell>
          <cell r="F414">
            <v>124</v>
          </cell>
          <cell r="G414">
            <v>122</v>
          </cell>
          <cell r="H414">
            <v>12.43</v>
          </cell>
          <cell r="I414">
            <v>22.57</v>
          </cell>
        </row>
        <row r="415">
          <cell r="B415" t="str">
            <v>02.01.04</v>
          </cell>
          <cell r="C415" t="str">
            <v>SEMÁFORO P/ SINALIZAÇÃO NOTURNA DE VALAS - COLOCAÇÃO E RETIRADA</v>
          </cell>
          <cell r="D415" t="str">
            <v>02.020.010-0</v>
          </cell>
          <cell r="E415" t="str">
            <v>UN</v>
          </cell>
          <cell r="F415">
            <v>1240</v>
          </cell>
          <cell r="G415">
            <v>1220</v>
          </cell>
          <cell r="H415">
            <v>1.51</v>
          </cell>
          <cell r="I415">
            <v>2.74</v>
          </cell>
        </row>
        <row r="416">
          <cell r="B416" t="str">
            <v>02.01.05</v>
          </cell>
          <cell r="C416" t="str">
            <v>PLACA DE SINALIZAÇÃO PREVENTIVA - MOBILIZAÇÃO</v>
          </cell>
          <cell r="D416" t="str">
            <v>02.020.011-0</v>
          </cell>
          <cell r="E416" t="str">
            <v>UN</v>
          </cell>
          <cell r="F416">
            <v>5</v>
          </cell>
          <cell r="G416">
            <v>36</v>
          </cell>
          <cell r="H416">
            <v>21.95</v>
          </cell>
          <cell r="I416">
            <v>39.86</v>
          </cell>
        </row>
        <row r="417">
          <cell r="B417" t="str">
            <v>02.01.06</v>
          </cell>
          <cell r="C417" t="str">
            <v>PLACA DE SINALIZAÇÃO PREVENTIVA - COLOCAÇÀO E RETIRADA</v>
          </cell>
          <cell r="D417" t="str">
            <v>02.020.012-0</v>
          </cell>
          <cell r="E417" t="str">
            <v>UN</v>
          </cell>
          <cell r="F417">
            <v>50</v>
          </cell>
          <cell r="G417">
            <v>310</v>
          </cell>
          <cell r="H417">
            <v>2.89</v>
          </cell>
          <cell r="I417">
            <v>5.24</v>
          </cell>
        </row>
        <row r="418">
          <cell r="B418" t="str">
            <v>02.01.07</v>
          </cell>
          <cell r="C418" t="str">
            <v>PLACA PARA IDENTIFICAÇÃO DE OBRA EM VIA URBANA - MOBILIZAÇÃO</v>
          </cell>
          <cell r="D418" t="str">
            <v>02.020.007-0</v>
          </cell>
          <cell r="E418" t="str">
            <v>UN</v>
          </cell>
          <cell r="F418">
            <v>2</v>
          </cell>
          <cell r="G418">
            <v>7</v>
          </cell>
          <cell r="H418">
            <v>71.67</v>
          </cell>
          <cell r="I418">
            <v>130.15</v>
          </cell>
        </row>
        <row r="419">
          <cell r="B419" t="str">
            <v>02.01.08</v>
          </cell>
          <cell r="C419" t="str">
            <v xml:space="preserve">PLACA PARA IDENTIFICAÇÃO DE OBRA EM VIA URBANA -  COLOCAÇÃO E RETIRADA </v>
          </cell>
          <cell r="D419" t="str">
            <v>02.020.008-0</v>
          </cell>
          <cell r="E419" t="str">
            <v>UN</v>
          </cell>
          <cell r="F419">
            <v>20</v>
          </cell>
          <cell r="G419">
            <v>205</v>
          </cell>
          <cell r="H419">
            <v>4.87</v>
          </cell>
          <cell r="I419">
            <v>8.84</v>
          </cell>
        </row>
        <row r="420">
          <cell r="B420" t="str">
            <v>02.01.09</v>
          </cell>
          <cell r="C420" t="str">
            <v>CERCA PROTETORA DE  VALA, CONSTRUÍDA C/ MONTANTES DE 3" X 3" DE PINHO COM 1,50 M DE COMPRIMENTO</v>
          </cell>
          <cell r="D420" t="str">
            <v>02.011.001-0</v>
          </cell>
          <cell r="E420" t="str">
            <v>M</v>
          </cell>
          <cell r="F420">
            <v>17</v>
          </cell>
          <cell r="G420">
            <v>17</v>
          </cell>
          <cell r="H420">
            <v>6.91</v>
          </cell>
          <cell r="I420">
            <v>11.29</v>
          </cell>
        </row>
        <row r="421">
          <cell r="B421" t="str">
            <v>02.01.10</v>
          </cell>
          <cell r="C421" t="str">
            <v>CERCA PROTETORA DE VALA, CONSTRUÍDA C/ MONTANTES FINCADOS CADA 2 ME 2 TÁBUAS HORIZ. DE 1" X 12" - MOBILIZAÇÃO</v>
          </cell>
          <cell r="D421" t="str">
            <v>02.011.002-0</v>
          </cell>
          <cell r="E421" t="str">
            <v>M</v>
          </cell>
          <cell r="F421">
            <v>170</v>
          </cell>
          <cell r="G421">
            <v>170</v>
          </cell>
          <cell r="H421">
            <v>4.43</v>
          </cell>
          <cell r="I421">
            <v>7.23</v>
          </cell>
        </row>
        <row r="422">
          <cell r="B422" t="str">
            <v>02.01.11</v>
          </cell>
          <cell r="C422" t="str">
            <v>CERCA PROTETORA DE BORDAS DE VALA OU OBRA, COM TELA PLÁSTICA NA COR LARANJA OU AMARELA (CONSIDERANDO 2 VEZES DE UTILIZAÇÃO), INCLUSIVE APOIOS, FORNECIMENTO, COLOCAÇÃO E RETIRADA.</v>
          </cell>
          <cell r="D422" t="str">
            <v>02.011.010-0</v>
          </cell>
          <cell r="E422" t="str">
            <v>M2</v>
          </cell>
          <cell r="G422">
            <v>12200</v>
          </cell>
          <cell r="H422">
            <v>1.27</v>
          </cell>
          <cell r="I422">
            <v>2.0699999999999998</v>
          </cell>
        </row>
        <row r="423">
          <cell r="B423" t="str">
            <v>02.01.12</v>
          </cell>
          <cell r="C423" t="str">
            <v>CHAPA DE ACO P/TRAVESSIA PROVISORIA SOBRE VALAS - MOBILIZACAO, USO, COLOCACAO E RETIRADA UMA VEZ</v>
          </cell>
          <cell r="D423" t="str">
            <v>05.013.002-0</v>
          </cell>
          <cell r="E423" t="str">
            <v>M2</v>
          </cell>
          <cell r="G423">
            <v>15</v>
          </cell>
          <cell r="H423">
            <v>18.11</v>
          </cell>
          <cell r="I423">
            <v>35.619999999999997</v>
          </cell>
        </row>
        <row r="424">
          <cell r="B424" t="str">
            <v>02.01.13</v>
          </cell>
          <cell r="C424" t="str">
            <v>CHAPA DE AÇO P/ TRAVESSIA PROVISORIA SOBRE VALAS - COLOCAÇÃO E RETIRADA ADICIONAIS</v>
          </cell>
          <cell r="D424" t="str">
            <v>05.013.003-0</v>
          </cell>
          <cell r="E424" t="str">
            <v>M2</v>
          </cell>
          <cell r="G424">
            <v>300</v>
          </cell>
          <cell r="H424">
            <v>1.33</v>
          </cell>
          <cell r="I424">
            <v>2.61</v>
          </cell>
        </row>
        <row r="425">
          <cell r="B425" t="str">
            <v>02.01.14</v>
          </cell>
          <cell r="C425" t="str">
            <v>ALUGUEL DE ANDAIME TUBULAR SOBRE SAPATAS FIXAS, FORMADO POR ELEMENTOS DE 2,00M DE LARGURA E 1,50M DE ALTURA, CONSIDERANDO-SE A ÁREA DA PROJEÇÃO VERTICAL DO ANDAIME E PAGO PELO TEMPO NECESSÁRIO À SUA UTILIZAÇÃO, EXCLUSIVE TRANSPORTE DOS ELEMENTOS DO ANDAIM</v>
          </cell>
          <cell r="D425" t="str">
            <v>05.006.001-1</v>
          </cell>
          <cell r="E425" t="str">
            <v>M2xMES</v>
          </cell>
          <cell r="G425">
            <v>764.1</v>
          </cell>
          <cell r="H425">
            <v>2.41</v>
          </cell>
          <cell r="I425">
            <v>2.6</v>
          </cell>
        </row>
        <row r="426">
          <cell r="B426" t="str">
            <v>02.01.15</v>
          </cell>
          <cell r="C426" t="str">
            <v>MONTAGEM E DESMONTAGEM DE ANDAIME TUBULAR, CONSIDERANDO-SE A ÁREA VERTICAL RECOBERTA</v>
          </cell>
          <cell r="D426" t="str">
            <v>05.008.001-0</v>
          </cell>
          <cell r="E426" t="str">
            <v>M2</v>
          </cell>
          <cell r="G426">
            <v>254.7</v>
          </cell>
          <cell r="H426">
            <v>1.26</v>
          </cell>
          <cell r="I426">
            <v>2.3199999999999998</v>
          </cell>
        </row>
        <row r="427">
          <cell r="B427" t="str">
            <v>02.01.16</v>
          </cell>
          <cell r="C427" t="str">
            <v xml:space="preserve">PLATAFORMA OU PASSARELA DE PINHO DE 1ª, CONSIDERANDO-SE APROVEITAMENTO DA MADEIRA DE 20 VEZES, EXCLUSIVE ANDAIME OU OUTRO SUPORTE E MOVIMENTAÇÃO </v>
          </cell>
          <cell r="D427" t="str">
            <v>05.005.012-1</v>
          </cell>
          <cell r="E427" t="str">
            <v>M2</v>
          </cell>
          <cell r="G427">
            <v>84.9</v>
          </cell>
          <cell r="H427">
            <v>0.78</v>
          </cell>
          <cell r="I427">
            <v>1.65</v>
          </cell>
        </row>
        <row r="428">
          <cell r="B428" t="str">
            <v>02.01.17</v>
          </cell>
          <cell r="C428" t="str">
            <v>MOVIMENTAÇÃO VERTICAL OU HORIZONTAL DE PLATAFORMA OU PASSARELA</v>
          </cell>
          <cell r="D428" t="str">
            <v>05.008.008-1</v>
          </cell>
          <cell r="E428" t="str">
            <v>M2</v>
          </cell>
          <cell r="G428">
            <v>254.7</v>
          </cell>
          <cell r="H428">
            <v>0.09</v>
          </cell>
          <cell r="I428">
            <v>0.16</v>
          </cell>
        </row>
        <row r="429">
          <cell r="B429" t="str">
            <v>02.01.18</v>
          </cell>
          <cell r="C429" t="str">
            <v>CARGA E DESCARGA MANUAL DE ANDAIME TUBULAR, INCLUSIVE TEMPO DE ESPERA DO CAMINHÃO, CONSIDERANDO-SE A ÁREA DE PROJEÇÃO VERTICAL</v>
          </cell>
          <cell r="D429" t="str">
            <v>04.021.010-0</v>
          </cell>
          <cell r="E429" t="str">
            <v>M2</v>
          </cell>
          <cell r="G429">
            <v>254.7</v>
          </cell>
          <cell r="H429">
            <v>0.17</v>
          </cell>
          <cell r="I429">
            <v>0.28999999999999998</v>
          </cell>
        </row>
        <row r="430">
          <cell r="B430" t="str">
            <v>02.01.19</v>
          </cell>
          <cell r="C430" t="str">
            <v>TRANSPORTE DE ANDAIME TUBULAR, CONSIDERANDO-SE A ÁREA DE PROJEÇÃO VERTICAL DO ANDAIME, EXCLUSIVE CARGA, DESCARGA E TEMPO DE ESPERA DO CAMINHÃO</v>
          </cell>
          <cell r="D430" t="str">
            <v>04.020.122-0</v>
          </cell>
          <cell r="E430" t="str">
            <v>M2xKM</v>
          </cell>
          <cell r="G430">
            <v>20376</v>
          </cell>
          <cell r="H430">
            <v>0.02</v>
          </cell>
          <cell r="I430">
            <v>0.03</v>
          </cell>
        </row>
        <row r="431">
          <cell r="B431" t="str">
            <v>02.01.20</v>
          </cell>
          <cell r="C431" t="str">
            <v>ALUGUEL DE GUINDASTE FIXO, TIPO GRUA, CAPACIDADE DE CARGA DE 1.500KG, RAIO DE ALCANCE MÁXIMO DE 25,00M, EQUIPADO PARA FUNCIONAR COMO TORRE MÓVEL, SOBRE TRILHOS, ALTURA ÚTIL MÁXIMA DE 30,00M, INCLUSIVE CHASSIS MÓVEL E OPERADOR, CP-HORA PRODUTIVA</v>
          </cell>
          <cell r="D431" t="str">
            <v>19.004.059-2</v>
          </cell>
          <cell r="E431" t="str">
            <v>H</v>
          </cell>
          <cell r="G431">
            <v>2640</v>
          </cell>
          <cell r="H431">
            <v>45.12</v>
          </cell>
          <cell r="I431">
            <v>77.78</v>
          </cell>
        </row>
        <row r="432">
          <cell r="B432" t="str">
            <v>02.01.21</v>
          </cell>
          <cell r="C432" t="str">
            <v>INSTALAÇÃO E LIGAÇÃO PROVISÓRIA PARA ABASTECIMENTO DE ÁGUA E ESGOTAMENTO SANITÁRIO EM CANTEIRO DE OBRAS, INCLUSIVE ESCAVAÇÃO, EXCLUSIVE REPOSIÇÃO DA PAVIMENTAÇÃO DO LOGRADOURO PÚBLICO</v>
          </cell>
          <cell r="D432" t="str">
            <v>02.015.001-0</v>
          </cell>
          <cell r="E432" t="str">
            <v>M3</v>
          </cell>
          <cell r="G432">
            <v>1</v>
          </cell>
          <cell r="H432">
            <v>708.27</v>
          </cell>
          <cell r="I432">
            <v>1341.46</v>
          </cell>
        </row>
        <row r="433">
          <cell r="B433" t="str">
            <v>02.01.22</v>
          </cell>
          <cell r="C433" t="str">
            <v>ENTRADA DE SERVIÇO AÉREA, EM ALTA TENSÃO (15KV), PARA 150KVA, INCLUSIVE CABINE DE MEDIÇÃO INDIRETA EM ALVENARIA, POSTE E TODOS OS MATERIAIS ELÉTRICOS NECESSÁRIOS, EXCLUSIVE ALUGUEL DO TRANSFORMADOR</v>
          </cell>
          <cell r="D433" t="str">
            <v>02.016.010-0</v>
          </cell>
          <cell r="E433" t="str">
            <v>UN</v>
          </cell>
          <cell r="G433">
            <v>1</v>
          </cell>
          <cell r="H433">
            <v>3563.78</v>
          </cell>
          <cell r="I433">
            <v>7191.7</v>
          </cell>
        </row>
        <row r="434">
          <cell r="B434" t="str">
            <v>02.01.23</v>
          </cell>
          <cell r="C434" t="str">
            <v xml:space="preserve">ALUGUEL DE TRANSFORMADOR DE DISTRIBUIÇÃO, TRIFÁSICO, 60HZ, 13,8KV 220/127V, 150KVA </v>
          </cell>
          <cell r="D434" t="str">
            <v>05.014.020-0</v>
          </cell>
          <cell r="E434" t="str">
            <v>UNxMES</v>
          </cell>
          <cell r="G434">
            <v>12</v>
          </cell>
          <cell r="H434">
            <v>340.15</v>
          </cell>
          <cell r="I434">
            <v>856.15</v>
          </cell>
        </row>
        <row r="435">
          <cell r="B435" t="str">
            <v>02.01.24</v>
          </cell>
          <cell r="C435" t="str">
            <v>MÃO-DE-OBRA DE OPERADOR DE TRANSITO, INCLUSIVE ENCARGOS SOCIAIS</v>
          </cell>
          <cell r="D435" t="str">
            <v>05.105.001-0</v>
          </cell>
          <cell r="E435" t="str">
            <v>H</v>
          </cell>
          <cell r="G435">
            <v>3520</v>
          </cell>
          <cell r="H435">
            <v>3.24</v>
          </cell>
          <cell r="I435">
            <v>5.98</v>
          </cell>
        </row>
        <row r="436">
          <cell r="B436" t="str">
            <v>02.01.25</v>
          </cell>
          <cell r="C436" t="str">
            <v>MÃO-DE-OBRA DE BOMBEIRO HIDRÁULICO, INCLUSIVE ENCARGOS SOCIAIS</v>
          </cell>
          <cell r="D436" t="str">
            <v>05.105.011-0</v>
          </cell>
          <cell r="E436" t="str">
            <v>H</v>
          </cell>
          <cell r="G436">
            <v>440</v>
          </cell>
          <cell r="H436">
            <v>4.5599999999999996</v>
          </cell>
          <cell r="I436">
            <v>8.41</v>
          </cell>
        </row>
        <row r="437">
          <cell r="B437" t="str">
            <v>02.01.26</v>
          </cell>
          <cell r="C437" t="str">
            <v>MÃO-DE-OBRA DE AJUDANTE DE BOMBEIRO HIDRÁULICO, INCLUSIVE ENCARGOS SOCIAIS</v>
          </cell>
          <cell r="D437" t="str">
            <v>05.105.016-0</v>
          </cell>
          <cell r="E437" t="str">
            <v>H</v>
          </cell>
          <cell r="G437">
            <v>440</v>
          </cell>
          <cell r="H437">
            <v>3.02</v>
          </cell>
          <cell r="I437">
            <v>5.57</v>
          </cell>
        </row>
        <row r="438">
          <cell r="B438">
            <v>3</v>
          </cell>
          <cell r="C438" t="str">
            <v>MOVIMENTO DE TERRA</v>
          </cell>
        </row>
        <row r="439">
          <cell r="B439" t="str">
            <v>03.01</v>
          </cell>
          <cell r="C439" t="str">
            <v>ESCAVAÇÃO E ATERRO</v>
          </cell>
        </row>
        <row r="440">
          <cell r="B440" t="str">
            <v>03.01.01</v>
          </cell>
          <cell r="C440" t="str">
            <v>ESCAVAÇÃO MECÂNICA DE VALA NÃO ESCORADA, EM MATERIAL DE 1ª CAT. ATÉ 1,5 PROF, UTILIZ. RETRO-ESCAVADEIRA EXCLUSIVE ESGOTAMENTO</v>
          </cell>
          <cell r="D440" t="str">
            <v>03.016.015-0</v>
          </cell>
          <cell r="E440" t="str">
            <v>M3</v>
          </cell>
          <cell r="F440">
            <v>367</v>
          </cell>
          <cell r="G440">
            <v>0</v>
          </cell>
          <cell r="H440">
            <v>2.29</v>
          </cell>
          <cell r="I440">
            <v>4.47</v>
          </cell>
        </row>
        <row r="441">
          <cell r="B441" t="str">
            <v>03.01.02</v>
          </cell>
          <cell r="C441" t="str">
            <v>ESCAV. MEC. VALA ESCORADA, 1ª CATEG C/ ESCAVADEIRA ATÉ 1,5 M DE PROF., EXCLUSIVE ESGOTAMENTO E ESCORAMENTO</v>
          </cell>
          <cell r="D441" t="str">
            <v>03.020.080-0</v>
          </cell>
          <cell r="E441" t="str">
            <v>M3</v>
          </cell>
          <cell r="F441">
            <v>2</v>
          </cell>
          <cell r="G441">
            <v>325.5</v>
          </cell>
          <cell r="H441">
            <v>2.12</v>
          </cell>
          <cell r="I441">
            <v>3.91</v>
          </cell>
        </row>
        <row r="442">
          <cell r="B442" t="str">
            <v>03.01.03</v>
          </cell>
          <cell r="C442" t="str">
            <v>ESCAV. MEC. VALA/CAVA ESCORADA,  1ª CATEG, C/ ESCAVADEIRA HIDRÁULICA ENTRE 1,5 E 3,0 M PROF., EXCLUSIVE ESGOTAMENTO E ESCORAMENTO</v>
          </cell>
          <cell r="D442" t="str">
            <v>03.020.085-0</v>
          </cell>
          <cell r="E442" t="str">
            <v>M3</v>
          </cell>
          <cell r="F442">
            <v>367</v>
          </cell>
          <cell r="G442">
            <v>248.3</v>
          </cell>
          <cell r="H442">
            <v>2.41</v>
          </cell>
          <cell r="I442">
            <v>4.4400000000000004</v>
          </cell>
        </row>
        <row r="443">
          <cell r="B443" t="str">
            <v>03.01.04</v>
          </cell>
          <cell r="C443" t="str">
            <v>ESCAVAÇÃO MEC. VALA/CAVA ESCORADA, 1ª CATEG. C/ ESCAVADEIRA HIDRÁULICA ENTRE 3,00 E 4,50 M DE PROF., EXCLUSIVE ESGOTAMENTO E ESCORAMENTO</v>
          </cell>
          <cell r="D443" t="str">
            <v>03.020.090-0</v>
          </cell>
          <cell r="E443" t="str">
            <v>M3</v>
          </cell>
          <cell r="F443">
            <v>367</v>
          </cell>
          <cell r="G443">
            <v>248.3</v>
          </cell>
          <cell r="H443">
            <v>3.58</v>
          </cell>
          <cell r="I443">
            <v>6.6</v>
          </cell>
        </row>
        <row r="444">
          <cell r="B444" t="str">
            <v>03.01.05</v>
          </cell>
          <cell r="C444" t="str">
            <v>ESCAVAÇÃO MEC. VALA/CAVA ESCORADA, 1ª CATEG. C/ ESCAVADEIRA HIDRÁULICA ENTRE 4,50 E 6,0 M DE PROF., EXCLUSIVE ESGOTAMENTO E ESCORAMENTO</v>
          </cell>
          <cell r="D444" t="str">
            <v>03.020.100-0</v>
          </cell>
          <cell r="E444" t="str">
            <v>M3</v>
          </cell>
          <cell r="F444">
            <v>367</v>
          </cell>
          <cell r="G444">
            <v>248.3</v>
          </cell>
          <cell r="H444">
            <v>5.23</v>
          </cell>
          <cell r="I444">
            <v>9.65</v>
          </cell>
        </row>
        <row r="445">
          <cell r="B445" t="str">
            <v>03.01.06</v>
          </cell>
          <cell r="C445" t="str">
            <v>ESCAVAÇÃO MEC. VALA/CAVA ESTRONCADA, 1ª CATEG. ACIMA DE 6M DE PROFUNDIDADE</v>
          </cell>
          <cell r="D445" t="str">
            <v>03.020.110-1</v>
          </cell>
          <cell r="E445" t="str">
            <v>M3</v>
          </cell>
          <cell r="F445">
            <v>1758</v>
          </cell>
          <cell r="G445">
            <v>2230.5</v>
          </cell>
          <cell r="H445">
            <v>9.9600000000000009</v>
          </cell>
          <cell r="I445">
            <v>18.38</v>
          </cell>
        </row>
        <row r="446">
          <cell r="B446" t="str">
            <v>03.01.07</v>
          </cell>
          <cell r="C446" t="str">
            <v>REATERRO COMPACTADO VALA/CAVA C/MAT. ESCAV. SELECIONADO EM CAMADAS DE 30 CM</v>
          </cell>
          <cell r="D446" t="str">
            <v>03.013.001-0</v>
          </cell>
          <cell r="E446" t="str">
            <v>M3</v>
          </cell>
          <cell r="F446">
            <v>420</v>
          </cell>
          <cell r="G446">
            <v>16.399999999999999</v>
          </cell>
          <cell r="H446">
            <v>5.97</v>
          </cell>
          <cell r="I446">
            <v>11.13</v>
          </cell>
        </row>
        <row r="447">
          <cell r="B447" t="str">
            <v>03.01.08</v>
          </cell>
          <cell r="C447" t="str">
            <v>REATERRO DE VALA/CAVA COM MATERIAL DE BOA QUALIDADE, UTILIZANDO VIBRO COMPACTADOR PORTÁTIL, EXCLUSIVE MATERIAL</v>
          </cell>
          <cell r="D447" t="str">
            <v>03.011.015-0</v>
          </cell>
          <cell r="E447" t="str">
            <v>M3</v>
          </cell>
          <cell r="F447">
            <v>48.95</v>
          </cell>
          <cell r="G447">
            <v>0</v>
          </cell>
          <cell r="H447">
            <v>4.76</v>
          </cell>
          <cell r="I447">
            <v>8.42</v>
          </cell>
        </row>
        <row r="448">
          <cell r="B448" t="str">
            <v>03.01.09</v>
          </cell>
          <cell r="C448" t="str">
            <v xml:space="preserve">REATERRO DE VALA COM PÓ DE PEDRA, INCLUSIVE FORNECIMENTO DOS MATERIAIS </v>
          </cell>
          <cell r="D448" t="str">
            <v>03.015.010-0</v>
          </cell>
          <cell r="E448" t="str">
            <v>M3</v>
          </cell>
          <cell r="F448">
            <v>195.8</v>
          </cell>
          <cell r="G448">
            <v>0</v>
          </cell>
          <cell r="H448">
            <v>15.47</v>
          </cell>
          <cell r="I448">
            <v>25.61</v>
          </cell>
        </row>
        <row r="449">
          <cell r="B449" t="str">
            <v>03.01.10</v>
          </cell>
          <cell r="C449" t="str">
            <v>ESCAVAÇÃO CARGA E DESCARGA, TRANSPORTE A 10 KM, EXCLUSIVE ROYALITIES SOBRE O MATERIAL</v>
          </cell>
          <cell r="D449" t="str">
            <v>03.010.007-0</v>
          </cell>
          <cell r="E449" t="str">
            <v>M3</v>
          </cell>
          <cell r="F449">
            <v>48.95</v>
          </cell>
          <cell r="G449">
            <v>0</v>
          </cell>
          <cell r="H449">
            <v>8.3800000000000008</v>
          </cell>
          <cell r="I449">
            <v>17.07</v>
          </cell>
        </row>
        <row r="450">
          <cell r="B450" t="str">
            <v>03.01.11</v>
          </cell>
          <cell r="C450" t="str">
            <v>ROYALTIES SOBRE MATERIAL DE JAZIDA</v>
          </cell>
          <cell r="D450" t="str">
            <v>01.090.002-1</v>
          </cell>
          <cell r="E450" t="str">
            <v>M3</v>
          </cell>
          <cell r="F450">
            <v>48.95</v>
          </cell>
          <cell r="G450">
            <v>0</v>
          </cell>
          <cell r="H450">
            <v>1.1599999999999999</v>
          </cell>
          <cell r="I450">
            <v>2.0699999999999998</v>
          </cell>
        </row>
        <row r="451">
          <cell r="B451" t="str">
            <v>03.02</v>
          </cell>
          <cell r="C451" t="str">
            <v>TRANSPORTE DE SOLOS</v>
          </cell>
        </row>
        <row r="452">
          <cell r="B452" t="str">
            <v>03.02.01</v>
          </cell>
          <cell r="C452" t="str">
            <v>CARGA E DESCARGA MECÂNICA MATERIAL A GRANEL EM CAMINHÃO, INCLUSIVE EQUIPAMENTO CARREGADOR</v>
          </cell>
          <cell r="D452" t="str">
            <v>04.011.051-0</v>
          </cell>
          <cell r="E452" t="str">
            <v>T</v>
          </cell>
          <cell r="F452">
            <v>2862</v>
          </cell>
          <cell r="G452">
            <v>7739</v>
          </cell>
          <cell r="H452">
            <v>3.37</v>
          </cell>
          <cell r="I452">
            <v>6.76</v>
          </cell>
        </row>
        <row r="453">
          <cell r="B453" t="str">
            <v>03.02.02</v>
          </cell>
          <cell r="C453" t="str">
            <v>TRANSP. DE CARGA DE QUALQUER NATUREZA, EXCL. AS DESPESAS DE CARGA E DESCARGA TANTO DE ESPERA DO CAMINHÃO COMO DE SERVENTE OU EQUIP. AUXIL., A VELOC. MEDIA DE 40KM/H CAMINHAO BASCULANTE A ÓLEO DIESEL DE 8T</v>
          </cell>
          <cell r="D453" t="str">
            <v>04.005.121-0</v>
          </cell>
          <cell r="E453" t="str">
            <v>T.KM</v>
          </cell>
          <cell r="F453">
            <v>57240</v>
          </cell>
          <cell r="G453">
            <v>193605</v>
          </cell>
          <cell r="H453">
            <v>0.26</v>
          </cell>
          <cell r="I453">
            <v>0.49</v>
          </cell>
        </row>
        <row r="454">
          <cell r="B454">
            <v>4</v>
          </cell>
          <cell r="C454" t="str">
            <v>ESCORAMENTO</v>
          </cell>
        </row>
        <row r="455">
          <cell r="B455" t="str">
            <v>04.01</v>
          </cell>
          <cell r="C455" t="str">
            <v>ESCORAMENTO C/ CHAPAS METÁLICAS DE VALA/CAVA ATÉ 4,0 M DE PROFUNDIDADE, UTILIZANDO ESCAVADEIRA HIDRAULICA NA CRAVAÇÃO E RETIRADA DE CHAPAS</v>
          </cell>
          <cell r="D455" t="str">
            <v>05.080.025-0</v>
          </cell>
          <cell r="E455" t="str">
            <v>M2</v>
          </cell>
          <cell r="F455">
            <v>240</v>
          </cell>
          <cell r="G455">
            <v>30.5</v>
          </cell>
          <cell r="H455">
            <v>13.98</v>
          </cell>
          <cell r="I455">
            <v>26.38</v>
          </cell>
        </row>
        <row r="456">
          <cell r="B456" t="str">
            <v>04.02</v>
          </cell>
          <cell r="C456" t="str">
            <v>ESCORAMENTO MISTO DE PRANCHADA HORIZONTAL ATÉ 8M DE PROFUNDIDADE COM PRANCHAS DE MADEIRA DE 3" X 12", ESTACAS LONGARINAS E ESTRONCAS DE AÇO I DE 10", INCLUSIVE FORNECIMENTO, COLOCAÇÃO E RETIRADA DE TODOS OS MATERIAIS, COM REAPROVEITAMENTO DESTES.</v>
          </cell>
          <cell r="D456" t="str">
            <v>05.077.001-1</v>
          </cell>
          <cell r="E456" t="str">
            <v>M2</v>
          </cell>
          <cell r="F456">
            <v>200</v>
          </cell>
          <cell r="G456">
            <v>0</v>
          </cell>
          <cell r="H456">
            <v>157.75</v>
          </cell>
          <cell r="I456">
            <v>283.95</v>
          </cell>
        </row>
        <row r="457">
          <cell r="B457">
            <v>5</v>
          </cell>
          <cell r="C457" t="str">
            <v>ESGOTAMENTO</v>
          </cell>
        </row>
        <row r="458">
          <cell r="B458" t="str">
            <v>05.01</v>
          </cell>
          <cell r="C458" t="str">
            <v>ESGOTAMENTO DE VALA/CAVA P/ BOMBEAMENTO DIRETO</v>
          </cell>
          <cell r="D458" t="str">
            <v>05.010.005-0</v>
          </cell>
          <cell r="E458" t="str">
            <v>CV.H</v>
          </cell>
          <cell r="F458">
            <v>7200</v>
          </cell>
          <cell r="G458">
            <v>129600</v>
          </cell>
          <cell r="H458">
            <v>1.67</v>
          </cell>
          <cell r="I458">
            <v>2.66</v>
          </cell>
        </row>
        <row r="459">
          <cell r="B459" t="str">
            <v>05.02</v>
          </cell>
          <cell r="C459" t="str">
            <v>REBAIXAMENTO DO LENÇOL FREÁTICO</v>
          </cell>
        </row>
        <row r="460">
          <cell r="B460" t="str">
            <v>05.02.01</v>
          </cell>
          <cell r="C460" t="str">
            <v>MONTAGEM E DESMONT. CONJ. BOMBAS, CABINE E TUBULAÇÃO COLETORA DE SIST. REBAIXAMENTO.</v>
          </cell>
          <cell r="D460" t="str">
            <v>01.007.010-0</v>
          </cell>
          <cell r="E460" t="str">
            <v>UN</v>
          </cell>
          <cell r="F460">
            <v>2</v>
          </cell>
          <cell r="G460">
            <v>0</v>
          </cell>
          <cell r="H460">
            <v>1036.4000000000001</v>
          </cell>
          <cell r="I460">
            <v>1587.76</v>
          </cell>
        </row>
        <row r="461">
          <cell r="B461" t="str">
            <v>05.02.02</v>
          </cell>
          <cell r="C461" t="str">
            <v>CRAVAÇÃO E RETIRADA DE PONTEIRA FILTRANTE</v>
          </cell>
          <cell r="D461" t="str">
            <v>01.007.020-0</v>
          </cell>
          <cell r="E461" t="str">
            <v>UN</v>
          </cell>
          <cell r="F461">
            <v>60</v>
          </cell>
          <cell r="G461">
            <v>0</v>
          </cell>
          <cell r="H461">
            <v>40.299999999999997</v>
          </cell>
          <cell r="I461">
            <v>61.73</v>
          </cell>
        </row>
        <row r="462">
          <cell r="B462" t="str">
            <v>05.02.03</v>
          </cell>
          <cell r="C462" t="str">
            <v>DESPESAS DE ENERGIA DE SIST. REBAIXAMENTO</v>
          </cell>
          <cell r="D462" t="str">
            <v>01.007.030-0</v>
          </cell>
          <cell r="E462" t="str">
            <v>CV.H</v>
          </cell>
          <cell r="F462">
            <v>28800</v>
          </cell>
          <cell r="G462">
            <v>0</v>
          </cell>
          <cell r="H462">
            <v>0.27</v>
          </cell>
          <cell r="I462">
            <v>0.41</v>
          </cell>
        </row>
        <row r="463">
          <cell r="B463" t="str">
            <v>05.02.04</v>
          </cell>
          <cell r="C463" t="str">
            <v>MANUTENÇÃO E OPERA€AO DO SIST. DE REBAIXAMENTO</v>
          </cell>
          <cell r="D463" t="str">
            <v>01.007.025-0</v>
          </cell>
          <cell r="E463" t="str">
            <v>DIA</v>
          </cell>
          <cell r="F463">
            <v>120</v>
          </cell>
          <cell r="G463">
            <v>0</v>
          </cell>
          <cell r="H463">
            <v>97.88</v>
          </cell>
          <cell r="I463">
            <v>149.94999999999999</v>
          </cell>
        </row>
        <row r="464">
          <cell r="B464">
            <v>6</v>
          </cell>
          <cell r="C464" t="str">
            <v>ESTRUTURAS E FUNDAÇÕES DIRETAS</v>
          </cell>
        </row>
        <row r="465">
          <cell r="B465" t="str">
            <v>06.01</v>
          </cell>
          <cell r="C465" t="str">
            <v>FUNDAÇÕES PROFUNDAS</v>
          </cell>
        </row>
        <row r="466">
          <cell r="B466" t="str">
            <v>06.01.01</v>
          </cell>
          <cell r="C466" t="str">
            <v>FORNECIMENTO DE ESTACAS PRÉ-FABRICADAS DE CONCRETO, MEDIDO A PARTIR DE COTA DE ARRASAMENTO, EXCLUSIVE EMENDAS, CRAVAÇÃO E TRANSPORTE DE BATE-ESTACAS, PARA CARGA DE TRABALHO DE COMPRESSÃO AXIAL DE ATÉ 350 KN (35tf)</v>
          </cell>
          <cell r="D466" t="str">
            <v>10.004.135-0</v>
          </cell>
          <cell r="E466" t="str">
            <v>M</v>
          </cell>
          <cell r="F466">
            <v>100</v>
          </cell>
          <cell r="G466">
            <v>0</v>
          </cell>
          <cell r="H466">
            <v>29.39</v>
          </cell>
          <cell r="I466">
            <v>39.11</v>
          </cell>
        </row>
        <row r="467">
          <cell r="B467" t="str">
            <v>06.01.02</v>
          </cell>
          <cell r="C467" t="str">
            <v>CRAVAÇÃO DE ESTACA PRÉ-FABRICADA DE CONCRETO, MEDIDA A PARTIR DO NÍVEL DE OPERAÇÃO DO BATE-ESTACAS PARA CARGA DE TRABALHO DE COMPRESSÃO AXIAL DE ATÉ 350 KN (35tf)</v>
          </cell>
          <cell r="D467" t="str">
            <v>10.004.205-0</v>
          </cell>
          <cell r="E467" t="str">
            <v>M</v>
          </cell>
          <cell r="F467">
            <v>100</v>
          </cell>
          <cell r="G467">
            <v>0</v>
          </cell>
          <cell r="H467">
            <v>12.43</v>
          </cell>
          <cell r="I467">
            <v>16.54</v>
          </cell>
        </row>
        <row r="468">
          <cell r="B468" t="str">
            <v>06.01.03</v>
          </cell>
          <cell r="C468" t="str">
            <v>EMENDA METÁLICA EM ESTACA PRÉ-FABRICADA, PARA CARGA DE TRABALHO DE COMPRESSÃO AXIAL DE ATÉ 350 KN (35tf)</v>
          </cell>
          <cell r="D468" t="str">
            <v>10.004.265-0</v>
          </cell>
          <cell r="E468" t="str">
            <v>UN</v>
          </cell>
          <cell r="F468">
            <v>6</v>
          </cell>
          <cell r="G468">
            <v>0</v>
          </cell>
          <cell r="H468">
            <v>18.690000000000001</v>
          </cell>
          <cell r="I468">
            <v>24.87</v>
          </cell>
        </row>
        <row r="469">
          <cell r="B469" t="str">
            <v>06.01.04</v>
          </cell>
          <cell r="C469" t="str">
            <v>ARRASAMENTO DE ESTACA DE CONCRETO ATÉ 900 CM2</v>
          </cell>
          <cell r="D469" t="str">
            <v>10.012.001-0</v>
          </cell>
          <cell r="E469" t="str">
            <v>UN</v>
          </cell>
          <cell r="F469">
            <v>6</v>
          </cell>
          <cell r="G469">
            <v>0</v>
          </cell>
          <cell r="H469">
            <v>38.76</v>
          </cell>
          <cell r="I469">
            <v>71.97</v>
          </cell>
        </row>
        <row r="470">
          <cell r="B470" t="str">
            <v>06.01.05</v>
          </cell>
          <cell r="C470" t="str">
            <v>TRANSPORTE ATÉ 25 KM, MONTAGEM E DESMONTAGEM DE BATE-ESTACAS COM MARTELO PESANDO 2,5 T, COM TORRE OU SEM TORRE, INCLUSIVE HORAS IMPRODUTIVAS DA EQUIPE E DO EQUIPAMENTO NA IDA, VOLTA. NA MONTAGEM E DESMONTAGEM. PARA DISTANCIAS ALEM DE 25 KM ACRESCENTAR 0,5</v>
          </cell>
          <cell r="D470" t="str">
            <v>04.025.205-0</v>
          </cell>
          <cell r="E470" t="str">
            <v>UN</v>
          </cell>
          <cell r="F470">
            <v>1</v>
          </cell>
          <cell r="G470">
            <v>0</v>
          </cell>
          <cell r="H470">
            <v>6259.71</v>
          </cell>
          <cell r="I470">
            <v>12582.01</v>
          </cell>
        </row>
        <row r="471">
          <cell r="B471" t="str">
            <v>06.02</v>
          </cell>
          <cell r="C471" t="str">
            <v>ESTRUTURAS E FUNDAÇÕES DIRETAS</v>
          </cell>
        </row>
        <row r="472">
          <cell r="B472" t="str">
            <v>06.02.01</v>
          </cell>
          <cell r="C472" t="str">
            <v>CONCR. DOSADO RACIONALMENTE P/FCK 10 MPa INCL. MAT. PREPARO, TRANSPORTE, LANÇAMENTO E ADENSAMENTO</v>
          </cell>
          <cell r="D472" t="str">
            <v>11.003.001-0</v>
          </cell>
          <cell r="E472" t="str">
            <v>M3</v>
          </cell>
          <cell r="F472">
            <v>10</v>
          </cell>
          <cell r="G472">
            <v>40.6</v>
          </cell>
          <cell r="H472">
            <v>211.76</v>
          </cell>
          <cell r="I472">
            <v>280.79000000000002</v>
          </cell>
        </row>
        <row r="473">
          <cell r="B473" t="str">
            <v>06.02.01</v>
          </cell>
          <cell r="C473" t="str">
            <v>CONCRETO DOSADO RACIONALMENTE P/FCK 20 MPa, INCLUSIVE MATERIAL, PREPARO, TRANSPORTE, LANÇAMENTO E ADENSAMENTO.</v>
          </cell>
          <cell r="D473" t="str">
            <v>11.003.003-0</v>
          </cell>
          <cell r="E473" t="str">
            <v>M3</v>
          </cell>
          <cell r="F473">
            <v>703</v>
          </cell>
          <cell r="G473">
            <v>810</v>
          </cell>
          <cell r="H473">
            <v>287.55</v>
          </cell>
          <cell r="I473">
            <v>381.29</v>
          </cell>
        </row>
        <row r="474">
          <cell r="B474" t="str">
            <v>06.02.02</v>
          </cell>
          <cell r="C474" t="str">
            <v>FORMA DE MAD. P/MOLDAGEM DE PECAS DE CONCR. ARM. C/PARAMENTOS PLANOS, EM LAJES, VIGAS, PAREDES, ETC., INCL. FORN. DOS MAT. E DESMOLDAGEM SERVINDO A MAD. 1,4 VEZES, TABUAS DE PINHO DE 3ª, OU MAD. EQUIVAL. C/a = 2,5 cm, SERVINDO TAMBEM P/ TRAVESSAS, EXC, ES</v>
          </cell>
          <cell r="D474" t="str">
            <v>11.004.022-0</v>
          </cell>
          <cell r="E474" t="str">
            <v>M2</v>
          </cell>
          <cell r="F474">
            <v>4218</v>
          </cell>
          <cell r="G474">
            <v>2401.5</v>
          </cell>
          <cell r="H474">
            <v>36.85</v>
          </cell>
          <cell r="I474">
            <v>61.57</v>
          </cell>
        </row>
        <row r="475">
          <cell r="B475" t="str">
            <v>06.02.03</v>
          </cell>
          <cell r="C475" t="str">
            <v>ESCOR. DE FORMAS C/ MAD. P/ LAGES E TETOS</v>
          </cell>
          <cell r="D475" t="str">
            <v>11.004.035-0</v>
          </cell>
          <cell r="E475" t="str">
            <v>M3</v>
          </cell>
          <cell r="F475">
            <v>13920</v>
          </cell>
          <cell r="G475">
            <v>0</v>
          </cell>
          <cell r="H475">
            <v>2.59</v>
          </cell>
          <cell r="I475">
            <v>4.32</v>
          </cell>
        </row>
        <row r="476">
          <cell r="B476" t="str">
            <v>06.02.04</v>
          </cell>
          <cell r="C476" t="str">
            <v>FORN. DE BARRA DE AÇO CA-50 DE 8MM ATE 12,5 MM</v>
          </cell>
          <cell r="D476" t="str">
            <v>11.009.014-0</v>
          </cell>
          <cell r="E476" t="str">
            <v>KG</v>
          </cell>
          <cell r="F476">
            <v>56240</v>
          </cell>
          <cell r="G476">
            <v>42291.4</v>
          </cell>
          <cell r="H476">
            <v>1.51</v>
          </cell>
          <cell r="I476">
            <v>3.02</v>
          </cell>
        </row>
        <row r="477">
          <cell r="B477" t="str">
            <v>06.02.05</v>
          </cell>
          <cell r="C477" t="str">
            <v>CORTE, DOBRAGEM, MONTAGEM E COLOCAÇÃO DE FERRAGENS NAS FORMAS, AÇO CA-50A OU CA-50B, ATE 12,5 MM</v>
          </cell>
          <cell r="D477" t="str">
            <v>11.011.030-0</v>
          </cell>
          <cell r="E477" t="str">
            <v>KG</v>
          </cell>
          <cell r="F477">
            <v>56240</v>
          </cell>
          <cell r="G477">
            <v>42291.4</v>
          </cell>
          <cell r="H477">
            <v>0.8</v>
          </cell>
          <cell r="I477">
            <v>1.44</v>
          </cell>
        </row>
        <row r="478">
          <cell r="B478" t="str">
            <v>06.02.06</v>
          </cell>
          <cell r="C478" t="str">
            <v>CONCRETO IMPORTADO DE USINA, DOSADO RACIONALMENTE PARA UMA RESISTÊNCIA CARACTERÍSTICA À COMPRESSÃO DE 40MPA</v>
          </cell>
          <cell r="D478" t="str">
            <v>11.046.015-2</v>
          </cell>
          <cell r="E478" t="str">
            <v>M3</v>
          </cell>
          <cell r="G478">
            <v>970.6</v>
          </cell>
          <cell r="H478">
            <v>186.86</v>
          </cell>
          <cell r="I478">
            <v>230.95</v>
          </cell>
        </row>
        <row r="479">
          <cell r="B479" t="str">
            <v>06.02.07</v>
          </cell>
          <cell r="C479" t="str">
            <v>ALUGUEL DE ESCORAMENTO TUBULAR, COM TUBOS METÁLICOS, NA DENSIDADE DE 5,00M DE TUBO EQUIPADO POR M³ DE ESCORAMENTO, PAGO PELO VOLUME DESTE E PELO TEMPO NECESSÁRIO, DESDE A ENTREGA DO MATERIAL NA OBRA, NA OCASIÃO APROPRIADA ATÉ SUA CARGA, PARA DEVOLUÇÃO, LO</v>
          </cell>
          <cell r="D479" t="str">
            <v>11.050.001-1</v>
          </cell>
          <cell r="E479" t="str">
            <v>M3xMES</v>
          </cell>
          <cell r="G479">
            <v>8349.6</v>
          </cell>
          <cell r="H479">
            <v>3.38</v>
          </cell>
          <cell r="I479">
            <v>3.76</v>
          </cell>
        </row>
        <row r="480">
          <cell r="B480" t="str">
            <v>06.02.08</v>
          </cell>
          <cell r="C480" t="str">
            <v>MONTAGEM E DESMONTAGEM DE ESCORAMENTO TUBULAR NORMAL, NA DENSIDADE DE 5,00M DE TUBO POR M³ DE ESCORAMENTO, COMPREENDENDO OS TRANSPORTES DE MATERIAL PARA OBRA E DESTA PARA O DEPÓSITO.  O CUSTO É DADO POR M³ DE ESCORAMENTO, CONTADO DAS SAPATAS ATÉ AS EXTREM</v>
          </cell>
          <cell r="D480" t="str">
            <v>11.055.001-1</v>
          </cell>
          <cell r="E480" t="str">
            <v>M3</v>
          </cell>
          <cell r="G480">
            <v>2783.2</v>
          </cell>
          <cell r="H480">
            <v>3.93</v>
          </cell>
          <cell r="I480">
            <v>7.37</v>
          </cell>
        </row>
        <row r="481">
          <cell r="B481" t="str">
            <v>06.02.09</v>
          </cell>
          <cell r="C481" t="str">
            <v>ESCORAMENTO DE FORMAS DE PARAMENTOS DE CONCRETO ATÉ 1,5M DE ALTURA, MEDIDO PELA AREA DE FORMA ESCORADA E COM REAPROVEITAMENTO DE 30% DA MADEIRA</v>
          </cell>
          <cell r="D481" t="str">
            <v>11.004.065-0</v>
          </cell>
          <cell r="E481" t="str">
            <v>M2</v>
          </cell>
          <cell r="G481">
            <v>49.7</v>
          </cell>
          <cell r="H481">
            <v>6.18</v>
          </cell>
          <cell r="I481">
            <v>10.32</v>
          </cell>
        </row>
        <row r="482">
          <cell r="B482" t="str">
            <v>06.02.10</v>
          </cell>
          <cell r="C482" t="str">
            <v>ESCORAMENTO DE FORMAS DE PARAMENTOS VERTICAIS (MURO DE ARRIMO OU SEMELHANTE), PARA ALTURA DE 1,50 A 5,00M, COM 30% DE APROVEITAMENTO DA MADEIRA, INCLUSIVE RETIRADA</v>
          </cell>
          <cell r="D482" t="str">
            <v>11.004.069-1</v>
          </cell>
          <cell r="E482" t="str">
            <v>M2</v>
          </cell>
          <cell r="G482">
            <v>264.89999999999998</v>
          </cell>
          <cell r="H482">
            <v>9.1999999999999993</v>
          </cell>
          <cell r="I482">
            <v>15.37</v>
          </cell>
        </row>
        <row r="483">
          <cell r="B483" t="str">
            <v>06.02.11</v>
          </cell>
          <cell r="C483" t="str">
            <v>ESCORAMENTO DE FORMAS DE PARAMENTOS VERTICAIS (MURO DE ARRIMO OU SEMELHANTE), PARA ALTURA DE 8,00 A 12,00M, COM 30% DE APROVEITAMENTO DA MADEIRA, INCLUSIVE RETIRADA</v>
          </cell>
          <cell r="D483" t="str">
            <v>11.004.075-0</v>
          </cell>
          <cell r="E483" t="str">
            <v>M2</v>
          </cell>
          <cell r="G483">
            <v>1005.8</v>
          </cell>
          <cell r="H483">
            <v>15.95</v>
          </cell>
          <cell r="I483">
            <v>26.65</v>
          </cell>
        </row>
        <row r="484">
          <cell r="B484" t="str">
            <v>06.02.12</v>
          </cell>
          <cell r="C484" t="str">
            <v>FORN.DE BARRA DE ACO CA-50 ATE 6,3MM</v>
          </cell>
          <cell r="D484" t="str">
            <v>11.009.013-0</v>
          </cell>
          <cell r="E484" t="str">
            <v>KG</v>
          </cell>
          <cell r="G484">
            <v>937.8</v>
          </cell>
          <cell r="H484">
            <v>1.51</v>
          </cell>
          <cell r="I484">
            <v>3.02</v>
          </cell>
        </row>
        <row r="485">
          <cell r="B485" t="str">
            <v>06.02.13</v>
          </cell>
          <cell r="C485" t="str">
            <v>FORN. DE BARRA DE AÇO CA-50 DIAM. ACIMA DE 12,5 MM</v>
          </cell>
          <cell r="D485" t="str">
            <v>11.009.015-0</v>
          </cell>
          <cell r="E485" t="str">
            <v>KG</v>
          </cell>
          <cell r="G485">
            <v>115529.3</v>
          </cell>
          <cell r="H485">
            <v>1.35</v>
          </cell>
          <cell r="I485">
            <v>2.7</v>
          </cell>
        </row>
        <row r="486">
          <cell r="B486" t="str">
            <v>06.02.14</v>
          </cell>
          <cell r="C486" t="str">
            <v>CORTE,DOBRAGEM,MONTAGEM E COLOCACAO DE FERRAGENS NAS FORMAS ACO CA-50B OU CA-50A,EM BARRA REDONDA COM DIAMETRO IGUAL A 6,3mm</v>
          </cell>
          <cell r="D486" t="str">
            <v>11.011.029-0</v>
          </cell>
          <cell r="E486" t="str">
            <v>KG</v>
          </cell>
          <cell r="G486">
            <v>937.8</v>
          </cell>
          <cell r="H486">
            <v>0.8</v>
          </cell>
          <cell r="I486">
            <v>1.44</v>
          </cell>
        </row>
        <row r="487">
          <cell r="B487" t="str">
            <v>06.02.15</v>
          </cell>
          <cell r="C487" t="str">
            <v>CORTE DOBRAGEM MONTAGEM E COLOCAÇÃO DE FERRAGENS NAS FORMAS,  ACO CA50A OU CA50B, DIÂM. ACIMA DE 12,5MM</v>
          </cell>
          <cell r="D487" t="str">
            <v>11.011.031-0</v>
          </cell>
          <cell r="E487" t="str">
            <v>KG</v>
          </cell>
          <cell r="G487">
            <v>115529.3</v>
          </cell>
          <cell r="H487">
            <v>0.8</v>
          </cell>
          <cell r="I487">
            <v>1.44</v>
          </cell>
        </row>
        <row r="488">
          <cell r="B488" t="str">
            <v>06.02.16</v>
          </cell>
          <cell r="C488" t="str">
            <v>EXECUÇÃO DE PAREDE DIAFRAGMA, COM 0,60M DE ESPESSURA, INCLUSIVE ESCAVAÇÃO DA TRINCHEIRA, FORNECIMENTO E PREPARO DA LAMA BENTONITA, CARGA DO MATERIAL ESCAVADO, OPERAÇÃO DE COLOCAÇÃO DA ARMADURA (GAIOLA) E DE CONCRETAGEM, EXCLUSIVE MATERIAIS (CONCRETO E AÇO</v>
          </cell>
          <cell r="D488" t="str">
            <v>10.065.002-0</v>
          </cell>
          <cell r="E488" t="str">
            <v>M2</v>
          </cell>
          <cell r="G488">
            <v>1617.7</v>
          </cell>
          <cell r="H488">
            <v>286.02999999999997</v>
          </cell>
          <cell r="I488">
            <v>438.19</v>
          </cell>
        </row>
        <row r="489">
          <cell r="B489" t="str">
            <v>06.02.17</v>
          </cell>
          <cell r="C489" t="str">
            <v>GAIOLA ARMADURA PARA PAREDE DIAFRAGMA, EM AÇO CA-50, INCLUSIVE FORNECIMENTO, PERDAS, CORTE, DOBRAGEM, MONTAGEM E SOLDAS</v>
          </cell>
          <cell r="D489" t="str">
            <v>10.070.001-0</v>
          </cell>
          <cell r="E489" t="str">
            <v>KG</v>
          </cell>
          <cell r="G489">
            <v>141054</v>
          </cell>
          <cell r="H489">
            <v>2.48</v>
          </cell>
          <cell r="I489">
            <v>5</v>
          </cell>
        </row>
        <row r="490">
          <cell r="B490" t="str">
            <v>06.02.18</v>
          </cell>
          <cell r="C490" t="str">
            <v>APLICAÇÃO DE RESINA EPÓXICA EM COLAGEM DE PEÇAS DE CONCRETO, INCLUSIVE PREPARO DO LOCAL E FORNECIMENTO DE MATERIAL.  CUSTO POR KG DE RESINA UTILIZADA</v>
          </cell>
          <cell r="D490" t="str">
            <v>07.160.020-1</v>
          </cell>
          <cell r="E490" t="str">
            <v>KG</v>
          </cell>
          <cell r="G490">
            <v>355</v>
          </cell>
          <cell r="H490">
            <v>22.56</v>
          </cell>
          <cell r="I490">
            <v>36.409999999999997</v>
          </cell>
        </row>
        <row r="491">
          <cell r="B491" t="str">
            <v>06.02.19</v>
          </cell>
          <cell r="C491" t="str">
            <v>FURAÇÃO EM CONCRETO COM FURADEIRA MANUAL E BROCA DE WÍDIA DE DIÂMETRO ATÉ 1/2”, ADMITINDO PERFURAR 1,00M POR HORA</v>
          </cell>
          <cell r="D491" t="str">
            <v>05.001.611-0</v>
          </cell>
          <cell r="E491" t="str">
            <v>M</v>
          </cell>
          <cell r="G491">
            <v>720.4</v>
          </cell>
          <cell r="H491">
            <v>14.44</v>
          </cell>
          <cell r="I491">
            <v>26.8</v>
          </cell>
        </row>
        <row r="492">
          <cell r="B492" t="str">
            <v>06.02.20</v>
          </cell>
          <cell r="C492" t="str">
            <v>PEDRA BRITADA Nº 3, INCLUSIVE TRANSPORTE.  FORNECIMENTO</v>
          </cell>
          <cell r="D492" t="str">
            <v>20.097.003-0</v>
          </cell>
          <cell r="E492" t="str">
            <v>M3</v>
          </cell>
          <cell r="G492">
            <v>3.8</v>
          </cell>
          <cell r="H492">
            <v>25.11</v>
          </cell>
          <cell r="I492">
            <v>37.909999999999997</v>
          </cell>
        </row>
        <row r="493">
          <cell r="B493" t="str">
            <v>06.02.21</v>
          </cell>
          <cell r="C493" t="str">
            <v>PINTURA COM EMULSÃO OLEOSA PARA DESMOLDAGEM DE FORMAS DE MADEIRA, EM DUAS DEMÃOS</v>
          </cell>
          <cell r="D493" t="str">
            <v>17.025.040-1</v>
          </cell>
          <cell r="E493" t="str">
            <v>M2</v>
          </cell>
          <cell r="G493">
            <v>2401.5</v>
          </cell>
          <cell r="H493">
            <v>0.49</v>
          </cell>
          <cell r="I493">
            <v>0.92</v>
          </cell>
        </row>
        <row r="494">
          <cell r="B494" t="str">
            <v>06.02.22</v>
          </cell>
          <cell r="C494" t="str">
            <v>ADITIVO PLASTIFICANTE, RETARDADOR E DENSIFICADOR, LÍQUIDO, ADICIONADO AO CONCRETO NA PROPORÇÃO DE 500G POR SACO DE CIMENTO</v>
          </cell>
          <cell r="D494" t="str">
            <v>11.015.003-0</v>
          </cell>
          <cell r="E494" t="str">
            <v>KG</v>
          </cell>
          <cell r="G494">
            <v>1296</v>
          </cell>
          <cell r="H494">
            <v>2.4700000000000002</v>
          </cell>
          <cell r="I494">
            <v>3.59</v>
          </cell>
        </row>
        <row r="495">
          <cell r="B495" t="str">
            <v>06.02.23</v>
          </cell>
          <cell r="C495" t="str">
            <v>APICOAMENTO DE CONCRETO OU PISO CIMENTADO</v>
          </cell>
          <cell r="D495" t="str">
            <v>05.001.601-0</v>
          </cell>
          <cell r="E495" t="str">
            <v>M2</v>
          </cell>
          <cell r="G495">
            <v>564.9</v>
          </cell>
          <cell r="H495">
            <v>10.79</v>
          </cell>
          <cell r="I495">
            <v>20.02</v>
          </cell>
        </row>
        <row r="496">
          <cell r="B496">
            <v>7</v>
          </cell>
          <cell r="C496" t="str">
            <v>FECHAMENTO</v>
          </cell>
        </row>
        <row r="497">
          <cell r="B497" t="str">
            <v>07.01</v>
          </cell>
          <cell r="C497" t="str">
            <v>ALVENARIA E ELEMENTOS DIVISÓRIOS</v>
          </cell>
        </row>
        <row r="498">
          <cell r="B498" t="str">
            <v>07.01.01</v>
          </cell>
          <cell r="C498" t="str">
            <v xml:space="preserve">ALVENARIA DE BLOCOS DE CONCRETO MEIA VEZ (10CM) </v>
          </cell>
          <cell r="D498" t="str">
            <v>12.005.010-0</v>
          </cell>
          <cell r="E498" t="str">
            <v>M2</v>
          </cell>
          <cell r="F498">
            <v>15</v>
          </cell>
          <cell r="G498">
            <v>45.6</v>
          </cell>
          <cell r="H498">
            <v>18.43</v>
          </cell>
          <cell r="I498">
            <v>28.65</v>
          </cell>
        </row>
        <row r="499">
          <cell r="B499" t="str">
            <v>07.01.02</v>
          </cell>
          <cell r="C499" t="str">
            <v>ALVENARIA DE BLOCOS DE CONCRETO DE UMA VEZ (20 cm) EM PAREDES CORRIDAS</v>
          </cell>
          <cell r="D499" t="str">
            <v>12.005.080-0</v>
          </cell>
          <cell r="E499" t="str">
            <v>M2</v>
          </cell>
          <cell r="F499">
            <v>65</v>
          </cell>
          <cell r="G499">
            <v>112.6</v>
          </cell>
          <cell r="H499">
            <v>32.25</v>
          </cell>
          <cell r="I499">
            <v>50.14</v>
          </cell>
        </row>
        <row r="500">
          <cell r="B500" t="str">
            <v>07.02</v>
          </cell>
          <cell r="C500" t="str">
            <v>ESQUADRIAS DE MADEIRA, EXCL. FORN. FERRAGENS</v>
          </cell>
        </row>
        <row r="501">
          <cell r="B501" t="str">
            <v>07.02.01</v>
          </cell>
          <cell r="C501" t="str">
            <v>PORTA  DE 60 X 210 CM, FL. DE CEDRO COMP. 3,5CM, C/ ADUELAS E 2 ALIZARES, DE CANELA, EXCL. FORN. FERRAGENS</v>
          </cell>
          <cell r="D501" t="str">
            <v>14.006.014-0</v>
          </cell>
          <cell r="E501" t="str">
            <v>UN</v>
          </cell>
          <cell r="F501">
            <v>1</v>
          </cell>
          <cell r="G501">
            <v>0</v>
          </cell>
          <cell r="H501">
            <v>86.9</v>
          </cell>
          <cell r="I501">
            <v>177.36</v>
          </cell>
        </row>
        <row r="502">
          <cell r="B502" t="str">
            <v>07.02.02</v>
          </cell>
          <cell r="C502" t="str">
            <v>PORTA COMPENSADA DE CEDRO OU CANELA, FOLHEADA NAS DUAS FACES COM 3 CM DE ESPESSURA, FORNECIMENTO E COLOCAÇÃO EXCLUSIVE GUARNIÇÃO E FORNECIMENTO DAS FERRAGENS,</v>
          </cell>
          <cell r="D502" t="str">
            <v>14.006.420-0</v>
          </cell>
          <cell r="E502" t="str">
            <v>M2</v>
          </cell>
          <cell r="F502">
            <v>5.25</v>
          </cell>
          <cell r="G502">
            <v>0</v>
          </cell>
          <cell r="H502">
            <v>131.24</v>
          </cell>
          <cell r="I502">
            <v>267.86</v>
          </cell>
        </row>
        <row r="503">
          <cell r="B503" t="str">
            <v>07.02.03</v>
          </cell>
          <cell r="C503" t="str">
            <v>PORTA DE 70 X 210 CM, FL. DE CEDRO COMP. 3,0 CM C/ ADUELA E 2 ALIZARES DE CANELA EXCL. FORN. FERRAGENS</v>
          </cell>
          <cell r="D503" t="str">
            <v>14.006.012-0</v>
          </cell>
          <cell r="E503" t="str">
            <v>UN</v>
          </cell>
          <cell r="F503">
            <v>1</v>
          </cell>
          <cell r="G503">
            <v>0</v>
          </cell>
          <cell r="H503">
            <v>87.75</v>
          </cell>
          <cell r="I503">
            <v>179.09</v>
          </cell>
        </row>
        <row r="504">
          <cell r="B504" t="str">
            <v>07.02.04</v>
          </cell>
          <cell r="C504" t="str">
            <v>PORTA COMPENSADA DE CEDRO OU CANELA DE 80 X 210 X 3CM, FOLHEADA NAS 2 FACES, GUARNIÇÃO DE CANELA, SENDO A ADUELA DE 13 X 3CM E ALIZARES DE 5 X 2CM, EXCLUSIVE FERRAGENS.  FORNECIMENTO E COLOCAÇÃO</v>
          </cell>
          <cell r="D504" t="str">
            <v>14.006.010-0</v>
          </cell>
          <cell r="E504" t="str">
            <v>UN</v>
          </cell>
          <cell r="G504">
            <v>2</v>
          </cell>
          <cell r="H504">
            <v>93.09</v>
          </cell>
          <cell r="I504">
            <v>189.99</v>
          </cell>
        </row>
        <row r="505">
          <cell r="B505" t="str">
            <v>07.03</v>
          </cell>
          <cell r="C505" t="str">
            <v>ESQUADRIAS DE ALUMINIO, INCLUSIVE FERRAGENS</v>
          </cell>
        </row>
        <row r="506">
          <cell r="B506" t="str">
            <v>07.03.01</v>
          </cell>
          <cell r="C506" t="str">
            <v>JANELA DE ALUMÍNIO ANODIZ C/2 FLS DE CORRER INCL. FERRAGENS</v>
          </cell>
          <cell r="D506" t="str">
            <v>14.003.025-0</v>
          </cell>
          <cell r="E506" t="str">
            <v>M2</v>
          </cell>
          <cell r="F506">
            <v>5</v>
          </cell>
          <cell r="G506">
            <v>0</v>
          </cell>
          <cell r="H506">
            <v>176.61</v>
          </cell>
          <cell r="I506">
            <v>307.47000000000003</v>
          </cell>
        </row>
        <row r="507">
          <cell r="B507" t="str">
            <v>07.03.02</v>
          </cell>
          <cell r="C507" t="str">
            <v>JANELA BASC. DE ALUMÍNIO ANODIZADO INCL. FERRAGENS</v>
          </cell>
          <cell r="D507" t="str">
            <v>14.003.070-0</v>
          </cell>
          <cell r="E507" t="str">
            <v>M2</v>
          </cell>
          <cell r="F507">
            <v>2</v>
          </cell>
          <cell r="G507">
            <v>2</v>
          </cell>
          <cell r="H507">
            <v>269.48</v>
          </cell>
          <cell r="I507">
            <v>469.16</v>
          </cell>
        </row>
        <row r="508">
          <cell r="B508" t="str">
            <v>07.04</v>
          </cell>
          <cell r="C508" t="str">
            <v>VIDROS</v>
          </cell>
        </row>
        <row r="509">
          <cell r="B509" t="str">
            <v>07.04.01</v>
          </cell>
          <cell r="C509" t="str">
            <v>VIDRO PLANO TRANSPARENTE 3 MM, ATE 160X80 CM</v>
          </cell>
          <cell r="D509" t="str">
            <v>14.004.010-0</v>
          </cell>
          <cell r="E509" t="str">
            <v>M2</v>
          </cell>
          <cell r="F509">
            <v>7</v>
          </cell>
          <cell r="G509">
            <v>2</v>
          </cell>
          <cell r="H509">
            <v>51.82</v>
          </cell>
          <cell r="I509">
            <v>78.66</v>
          </cell>
        </row>
        <row r="510">
          <cell r="B510" t="str">
            <v>07.05</v>
          </cell>
          <cell r="C510" t="str">
            <v>FERRAGENS PARA ESQUADRIAS</v>
          </cell>
        </row>
        <row r="511">
          <cell r="B511" t="str">
            <v>07.05.01</v>
          </cell>
          <cell r="C511" t="str">
            <v>CONJUNTO DE FERRAGENS P/ PORTAS INT-MAD., PADRAO POPULAR, C/FECH. ESP. E MAÇANETAS EM ZAMAK NIQUEL. 3 DOBRAD. 3"X3" DE AÇO LAM. C/ EIXO E BOLAS DE FERRO</v>
          </cell>
          <cell r="D511" t="str">
            <v>14.007.005-0</v>
          </cell>
          <cell r="E511" t="str">
            <v>UN</v>
          </cell>
          <cell r="F511">
            <v>4</v>
          </cell>
          <cell r="G511">
            <v>2</v>
          </cell>
          <cell r="H511">
            <v>169.98</v>
          </cell>
          <cell r="I511">
            <v>293.38</v>
          </cell>
        </row>
        <row r="512">
          <cell r="B512" t="str">
            <v>07.06</v>
          </cell>
          <cell r="C512" t="str">
            <v>COBERTURAS</v>
          </cell>
        </row>
        <row r="513">
          <cell r="B513" t="str">
            <v>07.06.01</v>
          </cell>
          <cell r="C513" t="str">
            <v>COBERTURA HORIZONTAL EM TELHAS DE CIMENTO-AMIANTO, TIPO CALHA COM 49CM DE LARGURA, INCLUSIVE PEÇAS COMPLEMENTARES, MEDIDA PELA ÁREA REAL DE COBERTURA, EXCLUSIVE CUMEEIRA E MADEIRAMENTO.  FORNECIMENTO E COLOCAÇÃO</v>
          </cell>
          <cell r="D513" t="str">
            <v>16.004.003-1</v>
          </cell>
          <cell r="E513" t="str">
            <v>M2</v>
          </cell>
          <cell r="G513">
            <v>214</v>
          </cell>
          <cell r="H513">
            <v>40.42</v>
          </cell>
          <cell r="I513">
            <v>67.010000000000005</v>
          </cell>
        </row>
        <row r="514">
          <cell r="B514" t="str">
            <v>07.06.02</v>
          </cell>
          <cell r="C514" t="str">
            <v>TERÇA DE MAÇARANDUBA APARELHADA, EM PEÇAS DE 3” X 4.1/2”, PARA COBERTURA DE QUALQUER TIPO.  FORNECIMENTO E COLOCAÇÃO</v>
          </cell>
          <cell r="D514" t="str">
            <v>16.001.090-0</v>
          </cell>
          <cell r="E514" t="str">
            <v>M</v>
          </cell>
          <cell r="G514">
            <v>54</v>
          </cell>
          <cell r="H514">
            <v>8.8000000000000007</v>
          </cell>
          <cell r="I514">
            <v>18.34</v>
          </cell>
        </row>
        <row r="515">
          <cell r="B515">
            <v>8</v>
          </cell>
          <cell r="C515" t="str">
            <v>REVESTIMENTOS E TRATAMENTOS DE SUPERFICIES</v>
          </cell>
        </row>
        <row r="516">
          <cell r="B516" t="str">
            <v>08.01</v>
          </cell>
          <cell r="C516" t="str">
            <v>REVESTIMENTO DE PISOS, TETOS E PAREDES</v>
          </cell>
        </row>
        <row r="517">
          <cell r="B517" t="str">
            <v>08.01.01</v>
          </cell>
          <cell r="C517" t="str">
            <v>CHAPISCO C/ ARGAMASSA DE CIM/AREIA 1:3</v>
          </cell>
          <cell r="D517" t="str">
            <v>13.001.010-0</v>
          </cell>
          <cell r="E517" t="str">
            <v>M2</v>
          </cell>
          <cell r="F517">
            <v>302</v>
          </cell>
          <cell r="G517">
            <v>0</v>
          </cell>
          <cell r="H517">
            <v>2.23</v>
          </cell>
          <cell r="I517">
            <v>3.41</v>
          </cell>
        </row>
        <row r="518">
          <cell r="B518" t="str">
            <v>08.01.02</v>
          </cell>
          <cell r="C518" t="str">
            <v>REVESTIMENTO INTERNO DE UMA VEZ, MASSA ÚNICA OU EMBOÇO PAULISTA COM ARGAMASSA DE CIM/CAL/SAIBRO MACIO/AREIA FINA, NO TRAÇO 1:4:4:4, ESPESSURA DE 2 CM  EXCLUSIVE CHAPISCO</v>
          </cell>
          <cell r="D518" t="str">
            <v>13.003.001-0</v>
          </cell>
          <cell r="E518" t="str">
            <v>M2</v>
          </cell>
          <cell r="F518">
            <v>80</v>
          </cell>
          <cell r="G518">
            <v>0</v>
          </cell>
          <cell r="H518">
            <v>7.89</v>
          </cell>
          <cell r="I518">
            <v>14.68</v>
          </cell>
        </row>
        <row r="519">
          <cell r="B519" t="str">
            <v>08.01.03</v>
          </cell>
          <cell r="C519" t="str">
            <v xml:space="preserve">REVESTIMENTO EXTERNO DE UMA VEZ, C/ ARGAMASSA DE CIMENTO TERRA PRETA TRAÇO  1:4 INCLUSIVE CHAPISCO </v>
          </cell>
          <cell r="D519" t="str">
            <v>13.001.055-0</v>
          </cell>
          <cell r="E519" t="str">
            <v>M2</v>
          </cell>
          <cell r="F519">
            <v>73</v>
          </cell>
          <cell r="G519">
            <v>150.9</v>
          </cell>
          <cell r="H519">
            <v>11.6</v>
          </cell>
          <cell r="I519">
            <v>17.75</v>
          </cell>
        </row>
        <row r="520">
          <cell r="B520" t="str">
            <v>08.01.04</v>
          </cell>
          <cell r="C520" t="str">
            <v>PISO CIMENTADO 1,5 CM C/ ARG. CIM/AREIA 1:3 ÁSPERO</v>
          </cell>
          <cell r="D520" t="str">
            <v>13.301.081-0</v>
          </cell>
          <cell r="E520" t="str">
            <v>M2</v>
          </cell>
          <cell r="F520">
            <v>98</v>
          </cell>
          <cell r="G520">
            <v>98</v>
          </cell>
          <cell r="H520">
            <v>20.73</v>
          </cell>
          <cell r="I520">
            <v>34.409999999999997</v>
          </cell>
        </row>
        <row r="521">
          <cell r="B521" t="str">
            <v>08.01.05</v>
          </cell>
          <cell r="C521" t="str">
            <v>PISO DE LADRILHOS CERAMICOS ESMALTADOS COM CERCA DE 20 X 20 CM E 8,5 MM DE ESPESSURA, RESISTENCIA A ABRASAO P.E.I. IV (TRAFEGO INTENSO), ASSENTES EM SUPERFÍCIE EM OSSO, COM NATA SOBRE ARGAMASSA DE CIM/SAIBRO/AREIA TRAÇO 1:3:3, REJUNTAMENTO COM CIMENTO BRA</v>
          </cell>
          <cell r="D521" t="str">
            <v>13.330.032-0</v>
          </cell>
          <cell r="E521" t="str">
            <v>M2</v>
          </cell>
          <cell r="F521">
            <v>6.5</v>
          </cell>
          <cell r="G521">
            <v>0</v>
          </cell>
          <cell r="H521">
            <v>32.15</v>
          </cell>
          <cell r="I521">
            <v>53.01</v>
          </cell>
        </row>
        <row r="522">
          <cell r="B522" t="str">
            <v>08.01.06</v>
          </cell>
          <cell r="C522" t="str">
            <v>RODAPÉ DE CANELA DE 7 X 2 CM, INCL. TACOS DE FIXACAO</v>
          </cell>
          <cell r="D522" t="str">
            <v>13.398.025-0</v>
          </cell>
          <cell r="E522" t="str">
            <v>M</v>
          </cell>
          <cell r="F522">
            <v>5</v>
          </cell>
          <cell r="G522">
            <v>0</v>
          </cell>
          <cell r="H522">
            <v>4.6399999999999997</v>
          </cell>
          <cell r="I522">
            <v>9.92</v>
          </cell>
        </row>
        <row r="523">
          <cell r="B523" t="str">
            <v>08.01.07</v>
          </cell>
          <cell r="C523" t="str">
            <v>PISO VINÍLICO EM LADRILHOS DE RESINA DE PVC PLASTIFICANTE, COM MEDIDAS EM TORNO DE 30 X 30CM, COM 2MM DE ESPESSURA, ASSENTES COM FLASH SOBRE BASE EXISTENTE, DEVENDO ATENDER A ABNT, NO QUE CONCERNE A RESISTÊNCIA, AO IMPACTO, SOLIDEZ, DUREZA E AÇÃO DE AGENT</v>
          </cell>
          <cell r="D523" t="str">
            <v>13.390.020-0</v>
          </cell>
          <cell r="E523" t="str">
            <v>M2</v>
          </cell>
          <cell r="G523">
            <v>10.6</v>
          </cell>
          <cell r="H523">
            <v>19.12</v>
          </cell>
          <cell r="I523">
            <v>31.35</v>
          </cell>
        </row>
        <row r="524">
          <cell r="B524" t="str">
            <v>08.01.08</v>
          </cell>
          <cell r="C524" t="str">
            <v>FORNECIMENTO E ASSENTAMENTO DE PASTILHAS CERÂMICAS ESMALTADA,  5 X 5 CM EM PAREDES, REF. NGK COR CINZA SOLIMÕES (VR-541), INCLUSIVE CHAPISCO DE CIMENTO E AREIA, NO TRAÇO 1:3 E EMBOÇO COM ARGAMASSA DE CIMENTO, SAIBRO E AREIA, NO TRAÇO 1:3:3, ASSENTES COM P</v>
          </cell>
          <cell r="D524" t="str">
            <v>13.022.025-1</v>
          </cell>
          <cell r="E524" t="str">
            <v>M2</v>
          </cell>
          <cell r="G524">
            <v>146.6</v>
          </cell>
          <cell r="H524">
            <v>74.61</v>
          </cell>
          <cell r="I524">
            <v>129</v>
          </cell>
        </row>
        <row r="525">
          <cell r="B525" t="str">
            <v>08.01.09</v>
          </cell>
          <cell r="C525" t="str">
            <v xml:space="preserve">REVESTIMENTO ESPECIAL EM PAINÉIS DE ALUMÍNIO COMPOSTO (ACM), COR NATURAL DO ALUMÍNIO. FORNECIMENTO E COLOCAÇÃO </v>
          </cell>
          <cell r="D525" t="str">
            <v>13.175.000-2</v>
          </cell>
          <cell r="E525" t="str">
            <v>M2</v>
          </cell>
          <cell r="G525">
            <v>175.8</v>
          </cell>
          <cell r="H525">
            <v>237.11</v>
          </cell>
          <cell r="I525">
            <v>516.89</v>
          </cell>
        </row>
        <row r="526">
          <cell r="B526" t="str">
            <v>08.01.10</v>
          </cell>
          <cell r="C526" t="str">
            <v>LETRAS E LOGOTIPO CEDAE, EM AÇO ESCOVADO.  FORNECIMENTO E COLOCAÇÃO</v>
          </cell>
          <cell r="D526" t="str">
            <v>05.055.010-1</v>
          </cell>
          <cell r="E526" t="str">
            <v>M2</v>
          </cell>
          <cell r="G526">
            <v>3</v>
          </cell>
          <cell r="H526">
            <v>312.98</v>
          </cell>
          <cell r="I526">
            <v>643.48</v>
          </cell>
        </row>
        <row r="527">
          <cell r="B527" t="str">
            <v>08.01.11</v>
          </cell>
          <cell r="C527" t="str">
            <v>REVESTIMENTO DE PAREDES COM AZULEJOS DE COR 15 X 15CM, QUALIDADE EXTRA, ASSENTES COM NATA DE CIMENTO COMUM, TENDO JUNTAS CORRIDAS COM 2MM, REJUNTADAS COM PASTA DE CIMENTO BRANCO, INCLUSIVE CHAPISCO DE CIMENTO E AREIA, NO TRAÇO 1:3 E EMBOÇO COM ARGAMASSA D</v>
          </cell>
          <cell r="D527" t="str">
            <v>13.026.020-0</v>
          </cell>
          <cell r="E527" t="str">
            <v>M2</v>
          </cell>
          <cell r="G527">
            <v>87.7</v>
          </cell>
          <cell r="H527">
            <v>28.36</v>
          </cell>
          <cell r="I527">
            <v>46.22</v>
          </cell>
        </row>
        <row r="528">
          <cell r="B528" t="str">
            <v>08.02</v>
          </cell>
          <cell r="C528" t="str">
            <v>IMPERMEABILIZACAO E ISOLAMENTO TERMICO</v>
          </cell>
        </row>
        <row r="529">
          <cell r="B529" t="str">
            <v>08.02.01</v>
          </cell>
          <cell r="C529" t="str">
            <v>PINTURA ASFALTICA (HIDRO-ASFALTO) COM CONSUMO DE 1,2 Kg/m2 SOBRE SUPERFICIES LISAS</v>
          </cell>
          <cell r="D529" t="str">
            <v>16.030.001-0</v>
          </cell>
          <cell r="E529" t="str">
            <v>M2</v>
          </cell>
          <cell r="F529">
            <v>45</v>
          </cell>
          <cell r="G529">
            <v>0</v>
          </cell>
          <cell r="H529">
            <v>6.91</v>
          </cell>
          <cell r="I529">
            <v>13.79</v>
          </cell>
        </row>
        <row r="530">
          <cell r="B530" t="str">
            <v>08.02.02</v>
          </cell>
          <cell r="C530" t="str">
            <v>IMPERMEABILIZAÇÃO, COM MANTA BUTÍLICA ESPESSURA 0,8MM UTILIZANDO CINTA DE CALDEAÇÃO E COLA ADESIVA, EXCLUSIVE PREPARO E PROTEÇÃO TÉRMICA E MECÂNICA. CAMPO DE APLICAÇÃO: TERRAÇOS COM JUNTA DE DILATAÇÃO</v>
          </cell>
          <cell r="D530" t="str">
            <v>16.022.003-0</v>
          </cell>
          <cell r="E530" t="str">
            <v>M2</v>
          </cell>
          <cell r="G530">
            <v>27.4</v>
          </cell>
          <cell r="H530">
            <v>44.89</v>
          </cell>
          <cell r="I530">
            <v>70.52</v>
          </cell>
        </row>
        <row r="531">
          <cell r="B531" t="str">
            <v>08.03</v>
          </cell>
          <cell r="C531" t="str">
            <v>PINTURAS</v>
          </cell>
        </row>
        <row r="532">
          <cell r="B532" t="str">
            <v>08.04.07</v>
          </cell>
          <cell r="C532" t="str">
            <v>PINTURA C/ TINTA PVA SUVINIL LÁTEX, C/1 DEMAO DE MASSA, LIXAMENTO 2 DEMÃOS DE ACABAMENTO</v>
          </cell>
          <cell r="D532" t="str">
            <v>17.018.040-0</v>
          </cell>
          <cell r="E532" t="str">
            <v>M2</v>
          </cell>
          <cell r="F532">
            <v>80</v>
          </cell>
          <cell r="G532">
            <v>0</v>
          </cell>
          <cell r="H532">
            <v>7.3</v>
          </cell>
          <cell r="I532">
            <v>12.03</v>
          </cell>
        </row>
        <row r="533">
          <cell r="B533" t="str">
            <v>08.04.08</v>
          </cell>
          <cell r="C533" t="str">
            <v>PINTURA C/ TINTA PLASTICA ACETINADA A BASE DE PVA P/ EXTERIOR, EQUIVALENTE A SUPER CONCRETINA, INCL. RASPAGEM, DEMAO DE IMPERMEABILIZACAO E 2 DEMÃOS DE ACABAMENTO</v>
          </cell>
          <cell r="D533" t="str">
            <v>17.018.080-0</v>
          </cell>
          <cell r="E533" t="str">
            <v>M2</v>
          </cell>
          <cell r="F533">
            <v>73</v>
          </cell>
          <cell r="G533">
            <v>150.9</v>
          </cell>
          <cell r="H533">
            <v>10.36</v>
          </cell>
          <cell r="I533">
            <v>17.079999999999998</v>
          </cell>
        </row>
        <row r="534">
          <cell r="B534" t="str">
            <v>08.04.09</v>
          </cell>
          <cell r="C534" t="str">
            <v>ENVERNIZAMENTO DE SUPERFÍCIE LISA DE CONCRETO OU TIJOLO APARENTE, EXTERIOR OU INTERIOR, COM VERNIZ ACRÍLICO INCOLOR, EM TRÊS DEMÃOS</v>
          </cell>
          <cell r="D534" t="str">
            <v>17.020.071-0</v>
          </cell>
          <cell r="E534" t="str">
            <v>M2</v>
          </cell>
          <cell r="G534">
            <v>279.10000000000002</v>
          </cell>
          <cell r="H534">
            <v>4.26</v>
          </cell>
          <cell r="I534">
            <v>7.45</v>
          </cell>
        </row>
        <row r="535">
          <cell r="B535" t="str">
            <v>08.04.10</v>
          </cell>
          <cell r="C535" t="str">
            <v>LIMPEZA DE CONCRETO APARENTE COM JATO D’ÁGUA, SOLVENTE E ESCOVA DE PIAÇAVA</v>
          </cell>
          <cell r="D535" t="str">
            <v>05.004.010-0</v>
          </cell>
          <cell r="E535" t="str">
            <v>M2</v>
          </cell>
          <cell r="G535">
            <v>279.10000000000002</v>
          </cell>
          <cell r="H535">
            <v>1.45</v>
          </cell>
          <cell r="I535">
            <v>2.54</v>
          </cell>
        </row>
        <row r="536">
          <cell r="B536">
            <v>9</v>
          </cell>
          <cell r="C536" t="str">
            <v>INSTALAÇÕES PREDIAIS</v>
          </cell>
        </row>
        <row r="537">
          <cell r="B537" t="str">
            <v>09.01</v>
          </cell>
          <cell r="C537" t="str">
            <v>INSTALAÇÕES HIDROSANITÁRIAS, PLUVIAIS E DE GÁS</v>
          </cell>
        </row>
        <row r="538">
          <cell r="B538" t="str">
            <v>09.01.01</v>
          </cell>
          <cell r="C538" t="str">
            <v>TUBULAÇÃO PVC-RQ 3/4" INCL. CONEXÕES, FORNECIMENTO E ASSENTAMENTO</v>
          </cell>
          <cell r="D538" t="str">
            <v>15.036.019-0</v>
          </cell>
          <cell r="E538" t="str">
            <v>M</v>
          </cell>
          <cell r="F538">
            <v>5</v>
          </cell>
          <cell r="G538">
            <v>5</v>
          </cell>
          <cell r="H538">
            <v>2.34</v>
          </cell>
          <cell r="I538">
            <v>4.3899999999999997</v>
          </cell>
        </row>
        <row r="539">
          <cell r="B539" t="str">
            <v>09.01.02</v>
          </cell>
          <cell r="C539" t="str">
            <v>TUBULAÇÃO PVC-RQ 1" INCL. CONEXÕES, FORNECIMENTO E ASSENTAMENTO</v>
          </cell>
          <cell r="D539" t="str">
            <v>15.036.020-0</v>
          </cell>
          <cell r="E539" t="str">
            <v>M</v>
          </cell>
          <cell r="F539">
            <v>2</v>
          </cell>
          <cell r="G539">
            <v>2</v>
          </cell>
          <cell r="H539">
            <v>3.84</v>
          </cell>
          <cell r="I539">
            <v>7.21</v>
          </cell>
        </row>
        <row r="540">
          <cell r="B540" t="str">
            <v>09.01.03</v>
          </cell>
          <cell r="C540" t="str">
            <v>PT DE VASO SANITÁRIO INDIVIDUAL P/VALV. DE DESCARGA, EXCL. ESTA, EM PVC PAV. TÉRREO</v>
          </cell>
          <cell r="D540" t="str">
            <v>15.004.105-0</v>
          </cell>
          <cell r="E540" t="str">
            <v>UN</v>
          </cell>
          <cell r="F540">
            <v>1</v>
          </cell>
          <cell r="G540">
            <v>1</v>
          </cell>
          <cell r="H540">
            <v>93.76</v>
          </cell>
          <cell r="I540">
            <v>174.48</v>
          </cell>
        </row>
        <row r="541">
          <cell r="B541" t="str">
            <v>09.01.04</v>
          </cell>
          <cell r="C541" t="str">
            <v>PT DE LAVATÓRIO INDIVIDUAL C/ÁGUA FRIA EM PVC</v>
          </cell>
          <cell r="D541" t="str">
            <v>15.004.063-0</v>
          </cell>
          <cell r="E541" t="str">
            <v>UN</v>
          </cell>
          <cell r="F541">
            <v>1</v>
          </cell>
          <cell r="G541">
            <v>1</v>
          </cell>
          <cell r="H541">
            <v>40.450000000000003</v>
          </cell>
          <cell r="I541">
            <v>75.27</v>
          </cell>
        </row>
        <row r="542">
          <cell r="B542" t="str">
            <v>09.01.05</v>
          </cell>
          <cell r="C542" t="str">
            <v>PT DE CHUVEIRO INDIVIDUAL P/ÁGUA FRIA EM PVC</v>
          </cell>
          <cell r="D542" t="str">
            <v>15.004.045-0</v>
          </cell>
          <cell r="E542" t="str">
            <v>UN</v>
          </cell>
          <cell r="F542">
            <v>1</v>
          </cell>
          <cell r="G542">
            <v>1</v>
          </cell>
          <cell r="H542">
            <v>49.05</v>
          </cell>
          <cell r="I542">
            <v>91.28</v>
          </cell>
        </row>
        <row r="543">
          <cell r="B543" t="str">
            <v>09.01.06</v>
          </cell>
          <cell r="C543" t="str">
            <v>PT DE PIA DE CUBA ÚNICA EM PVC</v>
          </cell>
          <cell r="D543" t="str">
            <v>15.004.060-0</v>
          </cell>
          <cell r="E543" t="str">
            <v>UN</v>
          </cell>
          <cell r="F543">
            <v>1</v>
          </cell>
          <cell r="G543">
            <v>0</v>
          </cell>
          <cell r="H543">
            <v>67.59</v>
          </cell>
          <cell r="I543">
            <v>125.78</v>
          </cell>
        </row>
        <row r="544">
          <cell r="B544" t="str">
            <v>09.01.07</v>
          </cell>
          <cell r="C544" t="str">
            <v>PT DE RALO SIMPLES DE PVC C/GRELHA, EFLUENTE EM PVC, INCL. FORN. DO RALO</v>
          </cell>
          <cell r="D544" t="str">
            <v>15.004.170-0</v>
          </cell>
          <cell r="E544" t="str">
            <v>UN</v>
          </cell>
          <cell r="F544">
            <v>1</v>
          </cell>
          <cell r="G544">
            <v>1</v>
          </cell>
          <cell r="H544">
            <v>16.2</v>
          </cell>
          <cell r="I544">
            <v>30.14</v>
          </cell>
        </row>
        <row r="545">
          <cell r="B545" t="str">
            <v>09.01.08</v>
          </cell>
          <cell r="C545" t="str">
            <v>TUBO PVC P/ESGOTO DN-=100 MM INCL. CONEXÕES</v>
          </cell>
          <cell r="D545" t="str">
            <v>15.036.052-0</v>
          </cell>
          <cell r="E545" t="str">
            <v>M</v>
          </cell>
          <cell r="F545">
            <v>15</v>
          </cell>
          <cell r="G545">
            <v>15</v>
          </cell>
          <cell r="H545">
            <v>6.01</v>
          </cell>
          <cell r="I545">
            <v>11.28</v>
          </cell>
        </row>
        <row r="546">
          <cell r="B546" t="str">
            <v>09.01.09</v>
          </cell>
          <cell r="C546" t="str">
            <v>CX DE GORDURA SIMPLES (CGS) DE CONCRETO PRÉ-MOLDADO PADRÃO CEDAE</v>
          </cell>
          <cell r="D546" t="str">
            <v>15.002.062-0</v>
          </cell>
          <cell r="E546" t="str">
            <v>UN</v>
          </cell>
          <cell r="F546">
            <v>1</v>
          </cell>
          <cell r="G546">
            <v>0</v>
          </cell>
          <cell r="H546">
            <v>38.67</v>
          </cell>
          <cell r="I546">
            <v>65.27</v>
          </cell>
        </row>
        <row r="547">
          <cell r="B547" t="str">
            <v>09.01.10</v>
          </cell>
          <cell r="C547" t="str">
            <v>FOSSA SÉPTICA DE CÂMARA UNICA DE CONCR. PRÉ-MOLDADO, P/ 5 PESSOAS, INCL. ESCAVAÇÃO E REATERRO</v>
          </cell>
          <cell r="D547" t="str">
            <v>15.002.010-0</v>
          </cell>
          <cell r="E547" t="str">
            <v>UN</v>
          </cell>
          <cell r="F547">
            <v>1</v>
          </cell>
          <cell r="G547">
            <v>0</v>
          </cell>
          <cell r="H547">
            <v>661.23</v>
          </cell>
          <cell r="I547">
            <v>1116.1500000000001</v>
          </cell>
        </row>
        <row r="548">
          <cell r="B548" t="str">
            <v>09.01.11</v>
          </cell>
          <cell r="C548" t="str">
            <v>FORN. LAVATÓRIO DE LOUÇA BRANCA CELITE 001810 DE 45 X 33 CM, C/TORNEIRA, SIFAO E VALVULA DECA CROMADOS</v>
          </cell>
          <cell r="D548" t="str">
            <v>18.002.010-0</v>
          </cell>
          <cell r="E548" t="str">
            <v>UN</v>
          </cell>
          <cell r="F548">
            <v>1</v>
          </cell>
          <cell r="G548">
            <v>0</v>
          </cell>
          <cell r="H548">
            <v>84.27</v>
          </cell>
          <cell r="I548">
            <v>143.93</v>
          </cell>
        </row>
        <row r="549">
          <cell r="B549" t="str">
            <v>09.01.12</v>
          </cell>
          <cell r="C549" t="str">
            <v>VASO SIFONADO BRANCO CELITE. FORN.</v>
          </cell>
          <cell r="D549" t="str">
            <v>18.006.017-0</v>
          </cell>
          <cell r="E549" t="str">
            <v>UN</v>
          </cell>
          <cell r="F549">
            <v>1</v>
          </cell>
          <cell r="G549">
            <v>1</v>
          </cell>
          <cell r="H549">
            <v>51.82</v>
          </cell>
          <cell r="I549">
            <v>86.74</v>
          </cell>
        </row>
        <row r="550">
          <cell r="B550" t="str">
            <v>09.01.13</v>
          </cell>
          <cell r="C550" t="str">
            <v>VÁLVULA DE DESCARGA DOCOL 1 1/2" C/REGISTRO. FORNECIMENTO SEM COLOCAÇÃO</v>
          </cell>
          <cell r="D550" t="str">
            <v>18.003.003-0</v>
          </cell>
          <cell r="E550" t="str">
            <v>UN</v>
          </cell>
          <cell r="F550">
            <v>1</v>
          </cell>
          <cell r="G550">
            <v>1</v>
          </cell>
          <cell r="H550">
            <v>60.48</v>
          </cell>
          <cell r="I550">
            <v>97.61</v>
          </cell>
        </row>
        <row r="551">
          <cell r="B551" t="str">
            <v>09.01.14</v>
          </cell>
          <cell r="C551" t="str">
            <v>ASSENTO SANITÁRIO TIPO PLÁSTICO TIPO POPULAR. FORNECIMENTO E ASSENTAMENTO</v>
          </cell>
          <cell r="D551" t="str">
            <v>18.005.018-0</v>
          </cell>
          <cell r="E551" t="str">
            <v>UN</v>
          </cell>
          <cell r="F551">
            <v>1</v>
          </cell>
          <cell r="G551">
            <v>1</v>
          </cell>
          <cell r="H551">
            <v>4.59</v>
          </cell>
          <cell r="I551">
            <v>7.56</v>
          </cell>
        </row>
        <row r="552">
          <cell r="B552" t="str">
            <v>09.01.15</v>
          </cell>
          <cell r="C552" t="str">
            <v>CHUVEIRO CROMADO ARTICULADO DECA 1995-C C/ REGISTRO DECA CROMADO 1/2", FORN.</v>
          </cell>
          <cell r="D552" t="str">
            <v>18.014.010-0</v>
          </cell>
          <cell r="E552" t="str">
            <v>UN</v>
          </cell>
          <cell r="F552">
            <v>1</v>
          </cell>
          <cell r="G552">
            <v>1</v>
          </cell>
          <cell r="H552">
            <v>122.27</v>
          </cell>
          <cell r="I552">
            <v>237.69</v>
          </cell>
        </row>
        <row r="553">
          <cell r="B553" t="str">
            <v>09.01.16</v>
          </cell>
          <cell r="C553" t="str">
            <v>CUBA DE AÇO INOXIDÁVEL DE 50 X 40 X 20 CM, VÁLV. AMERICANA E SIFÃO DECA CROMADOS, EXCL. TORNEIRA. FORN. COLOCAÇÃO</v>
          </cell>
          <cell r="D553" t="str">
            <v>18.016.040-0</v>
          </cell>
          <cell r="E553" t="str">
            <v>UN</v>
          </cell>
          <cell r="F553">
            <v>1</v>
          </cell>
          <cell r="G553">
            <v>0</v>
          </cell>
          <cell r="H553">
            <v>162.22</v>
          </cell>
          <cell r="I553">
            <v>397.11</v>
          </cell>
        </row>
        <row r="554">
          <cell r="B554" t="str">
            <v>09.01.17</v>
          </cell>
          <cell r="C554" t="str">
            <v>BANCA INOX. C/ OU S/ FUROS, LARG. 55CM, COMPR. ATÉ 3 M</v>
          </cell>
          <cell r="D554" t="str">
            <v>18.016.045-0</v>
          </cell>
          <cell r="E554" t="str">
            <v>M</v>
          </cell>
          <cell r="F554">
            <v>1</v>
          </cell>
          <cell r="G554">
            <v>0</v>
          </cell>
          <cell r="H554">
            <v>210.71</v>
          </cell>
          <cell r="I554">
            <v>515.80999999999995</v>
          </cell>
        </row>
        <row r="555">
          <cell r="B555" t="str">
            <v>09.01.18</v>
          </cell>
          <cell r="C555" t="str">
            <v>RALO SIFONADO DE PVC RÍGIDO, EM PAVIMENTO TÉRREO, COM SAÍDA DE 75MM, GRELHA REDONDA E PORTA-GRELHA, COMPREENDENDO:  3,00M DE TUBO DE PVC DE 75MM E SUA LIGAÇÃO AO RAMAL DE VENTILAÇÃO.  FORNECIMENTO E INSTALAÇÃO</v>
          </cell>
          <cell r="D555" t="str">
            <v>15.004.180-0</v>
          </cell>
          <cell r="E555" t="str">
            <v>UN</v>
          </cell>
          <cell r="G555">
            <v>1</v>
          </cell>
          <cell r="H555">
            <v>25.43</v>
          </cell>
          <cell r="I555">
            <v>47.32</v>
          </cell>
        </row>
        <row r="556">
          <cell r="B556" t="str">
            <v>09.01.19</v>
          </cell>
          <cell r="C556" t="str">
            <v>BANCA DE MÁRMORE BRANCO, NACIONAL, COM 3CM DE ESPESSURA, MEDINDO 1,50 X 0,60M, COM ABERTURA PARA UMA CUBA, SOBRE APOIOS DE ALVENARIA DE MEIA VEZ E VERGA DE CONCRETO, SEM REVESTIMENTO.  FORNECIMENTO E ASSENTAMENTO</v>
          </cell>
          <cell r="D556" t="str">
            <v>18.070.015-0</v>
          </cell>
          <cell r="E556" t="str">
            <v>UN</v>
          </cell>
          <cell r="G556">
            <v>1</v>
          </cell>
          <cell r="H556">
            <v>99.18</v>
          </cell>
          <cell r="I556">
            <v>173.96</v>
          </cell>
        </row>
        <row r="557">
          <cell r="B557" t="str">
            <v>09.01.20</v>
          </cell>
          <cell r="C557" t="str">
            <v>LAVATÓRIO DE LOUÇA BRANCA DE EMBUTIR (CUBA), TIPO MÉDIO LUXO, SEM LADRÃO, COM MEDIDAS EM TORNO DE 52 X 39CM.  FERRAGENS EM METAL CROMADO:  SIFÃO 1680 1” X 1.1/4”, TORNEIRA DE PRESSÃO 1193 DE 1/2” E VÁLVULA DE ESCOAMENTO 1600.  RABICHO EM PVC.  FORNECIMENT</v>
          </cell>
          <cell r="D557" t="str">
            <v>18.002.026-0</v>
          </cell>
          <cell r="E557" t="str">
            <v>UN</v>
          </cell>
          <cell r="G557">
            <v>1</v>
          </cell>
          <cell r="H557">
            <v>81.599999999999994</v>
          </cell>
          <cell r="I557">
            <v>139.37</v>
          </cell>
        </row>
        <row r="558">
          <cell r="B558" t="str">
            <v>09.02</v>
          </cell>
          <cell r="C558" t="str">
            <v>INSTALAÇÕES ELÉTRICAS</v>
          </cell>
        </row>
        <row r="559">
          <cell r="B559" t="str">
            <v>09.02.01</v>
          </cell>
          <cell r="C559" t="str">
            <v>ELETRODUTO DE PVC RÍGIDO ROSQ. DE 3/4" EXCL. LUVAS E CURVAS, FORN. E ASSENTAMENTO</v>
          </cell>
          <cell r="D559" t="str">
            <v>15.036.061-0</v>
          </cell>
          <cell r="E559" t="str">
            <v>M</v>
          </cell>
          <cell r="F559">
            <v>95</v>
          </cell>
          <cell r="G559">
            <v>95</v>
          </cell>
          <cell r="H559">
            <v>1.78</v>
          </cell>
          <cell r="I559">
            <v>3.34</v>
          </cell>
        </row>
        <row r="560">
          <cell r="B560" t="str">
            <v>09.02.02</v>
          </cell>
          <cell r="C560" t="str">
            <v>ELETRODUTO DE PVC RÍGIDO ROSQ. DE 1" EXCL. LUVAS E CURVAS, FORN. E ASSENTAMENTO</v>
          </cell>
          <cell r="D560" t="str">
            <v>15.036.062-0</v>
          </cell>
          <cell r="E560" t="str">
            <v>M</v>
          </cell>
          <cell r="F560">
            <v>25</v>
          </cell>
          <cell r="G560">
            <v>25</v>
          </cell>
          <cell r="H560">
            <v>2.37</v>
          </cell>
          <cell r="I560">
            <v>4.45</v>
          </cell>
        </row>
        <row r="561">
          <cell r="B561" t="str">
            <v>09.02.03</v>
          </cell>
          <cell r="C561" t="str">
            <v>ELETRODUTO DE PVC RÍGIDO ROSQ. DE 1 1/4" INCLUSIVE LUVAS E CURVAS</v>
          </cell>
          <cell r="D561" t="str">
            <v>15.036.072-0</v>
          </cell>
          <cell r="E561" t="str">
            <v>M</v>
          </cell>
          <cell r="F561">
            <v>6</v>
          </cell>
          <cell r="G561">
            <v>6</v>
          </cell>
          <cell r="H561">
            <v>3.15</v>
          </cell>
          <cell r="I561">
            <v>5.91</v>
          </cell>
        </row>
        <row r="562">
          <cell r="B562" t="str">
            <v>09.02.04</v>
          </cell>
          <cell r="C562" t="str">
            <v>ELETRODUTO DE PVC RÍGIDO ROSQ. DE 2" INCL. LUVAS E CURVAS</v>
          </cell>
          <cell r="D562" t="str">
            <v>15.036.074-0</v>
          </cell>
          <cell r="E562" t="str">
            <v>M</v>
          </cell>
          <cell r="F562">
            <v>6</v>
          </cell>
          <cell r="G562">
            <v>6</v>
          </cell>
          <cell r="H562">
            <v>4.66</v>
          </cell>
          <cell r="I562">
            <v>8.75</v>
          </cell>
        </row>
        <row r="563">
          <cell r="B563" t="str">
            <v>09.02.05</v>
          </cell>
          <cell r="C563" t="str">
            <v>CABO COM ISOLAMENTO TERMOPLÁSTICO 750 V 150 MM2 FORN. E COLOCAÇÃO</v>
          </cell>
          <cell r="D563" t="str">
            <v>15.008.135-0</v>
          </cell>
          <cell r="E563" t="str">
            <v>M</v>
          </cell>
          <cell r="F563">
            <v>100</v>
          </cell>
          <cell r="G563">
            <v>100</v>
          </cell>
          <cell r="H563">
            <v>15.24</v>
          </cell>
          <cell r="I563">
            <v>37.869999999999997</v>
          </cell>
        </row>
        <row r="564">
          <cell r="B564" t="str">
            <v>09.02.06</v>
          </cell>
          <cell r="C564" t="str">
            <v>CABO COM ISOLAMENTO TERMOPLÁSTICO 750 V 70 MM2 FORN. E COLOCAÇÃO</v>
          </cell>
          <cell r="D564" t="str">
            <v>15.008.120-0</v>
          </cell>
          <cell r="E564" t="str">
            <v>M</v>
          </cell>
          <cell r="F564">
            <v>50</v>
          </cell>
          <cell r="G564">
            <v>50</v>
          </cell>
          <cell r="H564">
            <v>7.3</v>
          </cell>
          <cell r="I564">
            <v>18.14</v>
          </cell>
        </row>
        <row r="565">
          <cell r="B565" t="str">
            <v>09.02.07</v>
          </cell>
          <cell r="C565" t="str">
            <v>CABO COM ISOLAMENTO TERMOPLÁSTICO 750 V 16 MM2 FORN. E COLOCAÇÃO</v>
          </cell>
          <cell r="D565" t="str">
            <v>15.008.105-0</v>
          </cell>
          <cell r="E565" t="str">
            <v>M</v>
          </cell>
          <cell r="F565">
            <v>30</v>
          </cell>
          <cell r="G565">
            <v>30</v>
          </cell>
          <cell r="H565">
            <v>2.4</v>
          </cell>
          <cell r="I565">
            <v>5.96</v>
          </cell>
        </row>
        <row r="566">
          <cell r="B566" t="str">
            <v>09.02.08</v>
          </cell>
          <cell r="C566" t="str">
            <v>CABO COM ISOLAMENTO TERMOPLÁSTICO 750 V 6 MM2 FORN. E COLOCAÇÃO</v>
          </cell>
          <cell r="D566" t="str">
            <v>15.008.095-0</v>
          </cell>
          <cell r="E566" t="str">
            <v>M</v>
          </cell>
          <cell r="F566">
            <v>30</v>
          </cell>
          <cell r="G566">
            <v>30</v>
          </cell>
          <cell r="H566">
            <v>1.27</v>
          </cell>
          <cell r="I566">
            <v>3.15</v>
          </cell>
        </row>
        <row r="567">
          <cell r="B567" t="str">
            <v>09.02.09</v>
          </cell>
          <cell r="C567" t="str">
            <v>CONSTRUÇÃO DE LINHA SIMPLES DUTO ESPIRAL FLEXÍVEL, SINGELO DE POLETILENO DE ALTA DENSIDADE TIPO KANAFLEX OU SIMILAR, PARA PROTEÇÃO DE CONDUTORES ELÉTRICOS COM DIÂMETRO NOMINAL DE 125 MM (5")</v>
          </cell>
          <cell r="D567" t="str">
            <v>06.069.040-0</v>
          </cell>
          <cell r="E567" t="str">
            <v>M</v>
          </cell>
          <cell r="F567">
            <v>36</v>
          </cell>
          <cell r="G567">
            <v>36</v>
          </cell>
          <cell r="H567">
            <v>11.47</v>
          </cell>
          <cell r="I567">
            <v>21.94</v>
          </cell>
        </row>
        <row r="568">
          <cell r="B568" t="str">
            <v>09.02.10</v>
          </cell>
          <cell r="C568" t="str">
            <v>CAIXAS DE LIGAÇÃO APARENTES EM ALUMÍNIO 1"</v>
          </cell>
          <cell r="D568" t="str">
            <v>21.025.040-0</v>
          </cell>
          <cell r="E568" t="str">
            <v>UN</v>
          </cell>
          <cell r="F568">
            <v>8</v>
          </cell>
          <cell r="G568">
            <v>8</v>
          </cell>
          <cell r="H568">
            <v>5.12</v>
          </cell>
          <cell r="I568">
            <v>11.42</v>
          </cell>
        </row>
        <row r="569">
          <cell r="B569" t="str">
            <v>09.02.11</v>
          </cell>
          <cell r="C569" t="str">
            <v>CABO COM ISOLAMENTO TERMOPLÁSTICO 1 KV 1,5 MM2 FORN. E COLOCAÇÃO</v>
          </cell>
          <cell r="D569" t="str">
            <v>15.008.200-0</v>
          </cell>
          <cell r="E569" t="str">
            <v>M</v>
          </cell>
          <cell r="F569">
            <v>80</v>
          </cell>
          <cell r="G569">
            <v>80</v>
          </cell>
          <cell r="H569">
            <v>0.76</v>
          </cell>
          <cell r="I569">
            <v>1.88</v>
          </cell>
        </row>
        <row r="570">
          <cell r="B570" t="str">
            <v>09.02.12</v>
          </cell>
          <cell r="C570" t="str">
            <v>CABO COM ISOLAMENTO TERMOPLÁSTICO 1 KV 2,5 MM2 FORN. E COLOCAÇÃO</v>
          </cell>
          <cell r="D570" t="str">
            <v>15.008.205-0</v>
          </cell>
          <cell r="E570" t="str">
            <v>M</v>
          </cell>
          <cell r="F570">
            <v>80</v>
          </cell>
          <cell r="G570">
            <v>80</v>
          </cell>
          <cell r="H570">
            <v>0.98</v>
          </cell>
          <cell r="I570">
            <v>2.4300000000000002</v>
          </cell>
        </row>
        <row r="571">
          <cell r="B571" t="str">
            <v>09.02.13</v>
          </cell>
          <cell r="C571" t="str">
            <v>CABO COM ISOLAMENTO TERMOPLÁSTICO 1 KV 4 MM2 FORN. E COLOCAÇÃO</v>
          </cell>
          <cell r="D571" t="str">
            <v>15.008.210-0</v>
          </cell>
          <cell r="E571" t="str">
            <v>M</v>
          </cell>
          <cell r="F571">
            <v>200</v>
          </cell>
          <cell r="G571">
            <v>200</v>
          </cell>
          <cell r="H571">
            <v>1.27</v>
          </cell>
          <cell r="I571">
            <v>3.15</v>
          </cell>
        </row>
        <row r="572">
          <cell r="B572" t="str">
            <v>09.02.14</v>
          </cell>
          <cell r="C572" t="str">
            <v>CABO COM ISOLAMENTO TERMOPLÁSTICO 1 KV 50 MM2 FORN. E COLOCAÇÃO</v>
          </cell>
          <cell r="D572" t="str">
            <v>15.008.235-0</v>
          </cell>
          <cell r="E572" t="str">
            <v>M</v>
          </cell>
          <cell r="F572">
            <v>10</v>
          </cell>
          <cell r="G572">
            <v>10</v>
          </cell>
          <cell r="H572">
            <v>7.34</v>
          </cell>
          <cell r="I572">
            <v>18.23</v>
          </cell>
        </row>
        <row r="573">
          <cell r="B573" t="str">
            <v>09.02.15</v>
          </cell>
          <cell r="C573" t="str">
            <v>CABO COM ISOLAMENTO TERMOPLÁSTICO 1 KV 70 MM2 FORN. E COLOCAÇÃO</v>
          </cell>
          <cell r="D573" t="str">
            <v>15.008.240-0</v>
          </cell>
          <cell r="E573" t="str">
            <v>M</v>
          </cell>
          <cell r="F573">
            <v>50</v>
          </cell>
          <cell r="G573">
            <v>50</v>
          </cell>
          <cell r="H573">
            <v>10.07</v>
          </cell>
          <cell r="I573">
            <v>25.02</v>
          </cell>
        </row>
        <row r="574">
          <cell r="B574" t="str">
            <v>09.02.16</v>
          </cell>
          <cell r="C574" t="str">
            <v>CABO COM ISOLAMENTO TERMOPLÁSTICO 1 KV 300 MM2 FORN. E COLOCAÇÃO</v>
          </cell>
          <cell r="D574" t="str">
            <v>15.008.270-0</v>
          </cell>
          <cell r="E574" t="str">
            <v>M</v>
          </cell>
          <cell r="F574">
            <v>100</v>
          </cell>
          <cell r="G574">
            <v>100</v>
          </cell>
          <cell r="H574">
            <v>40.19</v>
          </cell>
          <cell r="I574">
            <v>99.87</v>
          </cell>
        </row>
        <row r="575">
          <cell r="B575" t="str">
            <v>09.02.17</v>
          </cell>
          <cell r="C575" t="str">
            <v>FIO PARALELO COM ISOLAMENTO TERMOPLÁSTICO NA BITOLA 2 X 4,0 MM2</v>
          </cell>
          <cell r="D575" t="str">
            <v>15.008.302-0</v>
          </cell>
          <cell r="E575" t="str">
            <v>M</v>
          </cell>
          <cell r="F575">
            <v>30</v>
          </cell>
          <cell r="G575">
            <v>30</v>
          </cell>
          <cell r="H575">
            <v>1.74</v>
          </cell>
          <cell r="I575">
            <v>4.32</v>
          </cell>
        </row>
        <row r="576">
          <cell r="B576" t="str">
            <v>09.02.18</v>
          </cell>
          <cell r="C576" t="str">
            <v>FIO COM ISOLAMENTO ANTICHAMA 750 V - 2,5 MM2</v>
          </cell>
          <cell r="D576" t="str">
            <v>15.008.020-0</v>
          </cell>
          <cell r="E576" t="str">
            <v>M</v>
          </cell>
          <cell r="F576">
            <v>80</v>
          </cell>
          <cell r="G576">
            <v>80</v>
          </cell>
          <cell r="H576">
            <v>0.7</v>
          </cell>
          <cell r="I576">
            <v>1.73</v>
          </cell>
        </row>
        <row r="577">
          <cell r="B577" t="str">
            <v>09.02.19</v>
          </cell>
          <cell r="C577" t="str">
            <v>FIO COM ISOLAMENTO TERMOPLÁSTICO ANTICHAMA 4,0 MM2, FORN. E COLOCAÇÃO</v>
          </cell>
          <cell r="D577" t="str">
            <v>15.008.025-0</v>
          </cell>
          <cell r="E577" t="str">
            <v>M</v>
          </cell>
          <cell r="F577">
            <v>140</v>
          </cell>
          <cell r="G577">
            <v>140</v>
          </cell>
          <cell r="H577">
            <v>0.96</v>
          </cell>
          <cell r="I577">
            <v>2.38</v>
          </cell>
        </row>
        <row r="578">
          <cell r="B578" t="str">
            <v>09.02.20</v>
          </cell>
          <cell r="C578" t="str">
            <v>QUADRO DISTR. EMBUT. C/PORTA P/12 CIRCUITOS S/CHAVE GERAL, C/BARRAMENTO NEUTRO, EXCL. DISJUNTORES</v>
          </cell>
          <cell r="D578" t="str">
            <v>15.007.501-0</v>
          </cell>
          <cell r="E578" t="str">
            <v>UN</v>
          </cell>
          <cell r="F578">
            <v>1</v>
          </cell>
          <cell r="G578">
            <v>1</v>
          </cell>
          <cell r="H578">
            <v>28.32</v>
          </cell>
          <cell r="I578">
            <v>61.56</v>
          </cell>
        </row>
        <row r="579">
          <cell r="B579" t="str">
            <v>09.02.21</v>
          </cell>
          <cell r="C579" t="str">
            <v>DISJUNTOR TERMOMAGNÉTICO UNIPOLAR 10A A 30A</v>
          </cell>
          <cell r="D579" t="str">
            <v>15.007.570-0</v>
          </cell>
          <cell r="E579" t="str">
            <v>UN</v>
          </cell>
          <cell r="F579">
            <v>6</v>
          </cell>
          <cell r="G579">
            <v>6</v>
          </cell>
          <cell r="H579">
            <v>18.43</v>
          </cell>
          <cell r="I579">
            <v>40.06</v>
          </cell>
        </row>
        <row r="580">
          <cell r="B580" t="str">
            <v>09.02.22</v>
          </cell>
          <cell r="C580" t="str">
            <v>DISJUNTOR TERMOMAGNÉTICO TRIPOLAR 10A A 50A</v>
          </cell>
          <cell r="D580" t="str">
            <v>15.007.600-0</v>
          </cell>
          <cell r="E580" t="str">
            <v>UN</v>
          </cell>
          <cell r="F580">
            <v>1</v>
          </cell>
          <cell r="G580">
            <v>1</v>
          </cell>
          <cell r="H580">
            <v>25.04</v>
          </cell>
          <cell r="I580">
            <v>54.43</v>
          </cell>
        </row>
        <row r="581">
          <cell r="B581" t="str">
            <v>09.02.23</v>
          </cell>
          <cell r="C581" t="str">
            <v>PT DE LUZ NO TETO PARA PREDIO INDUSTRIAL CONSTANDO DE ELETRODUTOS DE FERRO GALVANIZADO APARENTES FIXADOS AO TETO POR BRAÇADEIRAS, CONDULETES E FIAÇÃO COM COMANDO DO Q.D.L. OU INTERRUPTOR ESTE EXCLUÍDO</v>
          </cell>
          <cell r="D581" t="str">
            <v>15.007.070-1</v>
          </cell>
          <cell r="E581" t="str">
            <v>UN</v>
          </cell>
          <cell r="F581">
            <v>8</v>
          </cell>
          <cell r="G581">
            <v>8</v>
          </cell>
          <cell r="H581">
            <v>72.010000000000005</v>
          </cell>
          <cell r="I581">
            <v>156.54</v>
          </cell>
        </row>
        <row r="582">
          <cell r="B582" t="str">
            <v>09.02.24</v>
          </cell>
          <cell r="C582" t="str">
            <v>PT. DE TOMADA C/3 PINOS P/PREDIO INDUSTRIAL EM PROLONGAMENTO AOS PONTOS DE LUZ CONSTANDO DE ELETRODUTOS DE FERRO GALVANIZADO APARENTES FIXADOS A PAREDE POR BRAÇADEIRAS, CONDULETE E FIAÇÃO E TOMADA COM ESPELHO</v>
          </cell>
          <cell r="D582" t="str">
            <v>15.007.776-6</v>
          </cell>
          <cell r="E582" t="str">
            <v>UN</v>
          </cell>
          <cell r="F582">
            <v>6</v>
          </cell>
          <cell r="G582">
            <v>6</v>
          </cell>
          <cell r="H582">
            <v>50.86</v>
          </cell>
          <cell r="I582">
            <v>110.56</v>
          </cell>
        </row>
        <row r="583">
          <cell r="B583" t="str">
            <v>09.02.25</v>
          </cell>
          <cell r="C583" t="str">
            <v>LUMINÁRIA FLUORESCENTE DE SOBREPOR, TIPO CALHA, COM LAMPADAS APARENTES E ACESSORIOS DE PARTIDA RÁPIDA, 2 X 40W</v>
          </cell>
          <cell r="D583" t="str">
            <v>18.027.210-0</v>
          </cell>
          <cell r="E583" t="str">
            <v>UN</v>
          </cell>
          <cell r="F583">
            <v>3</v>
          </cell>
          <cell r="G583">
            <v>3</v>
          </cell>
          <cell r="H583">
            <v>36.46</v>
          </cell>
          <cell r="I583">
            <v>65.48</v>
          </cell>
        </row>
        <row r="584">
          <cell r="B584" t="str">
            <v>09.02.26</v>
          </cell>
          <cell r="C584" t="str">
            <v>LUMINÁRIA FLUORESCENTE DE SOBREPOR, TIPO CALHA, COM LAMPADAS APARENTES E ACESSORIOS DE PARTIDA RÁPIDA, 3 X 40W</v>
          </cell>
          <cell r="D584" t="str">
            <v>18.027.212-0</v>
          </cell>
          <cell r="E584" t="str">
            <v>UN</v>
          </cell>
          <cell r="F584">
            <v>4</v>
          </cell>
          <cell r="G584">
            <v>4</v>
          </cell>
          <cell r="H584">
            <v>51.73</v>
          </cell>
          <cell r="I584">
            <v>92.9</v>
          </cell>
        </row>
        <row r="585">
          <cell r="B585" t="str">
            <v>09.02.27</v>
          </cell>
          <cell r="C585" t="str">
            <v>ARANDELA RECEPTÁCULO PARA LÂMPADA INCANDESCENTE DE 100W</v>
          </cell>
          <cell r="D585" t="str">
            <v>18.027.280-0</v>
          </cell>
          <cell r="E585" t="str">
            <v>UN</v>
          </cell>
          <cell r="F585">
            <v>6</v>
          </cell>
          <cell r="G585">
            <v>6</v>
          </cell>
          <cell r="H585">
            <v>9.34</v>
          </cell>
          <cell r="I585">
            <v>16.77</v>
          </cell>
        </row>
        <row r="586">
          <cell r="B586" t="str">
            <v>09.02.28</v>
          </cell>
          <cell r="C586" t="str">
            <v>LUMINÁRIA FECHADA, P/ ILUMINAÇÃO DE ÁREAS DESCOBERTAS EM FORMA OVÓIDE C/ EIXOS DE APROX. 50X31X30 cm COM LÂMPADA VM 250W REATOR DE PARTIDA RÁPIDA E 20 M DE FIO 2,5 MM2. FORN. E COLOCAÇÃO</v>
          </cell>
          <cell r="D586" t="str">
            <v>18.027.089-0</v>
          </cell>
          <cell r="E586" t="str">
            <v>UN</v>
          </cell>
          <cell r="F586">
            <v>6</v>
          </cell>
          <cell r="G586">
            <v>6</v>
          </cell>
          <cell r="H586">
            <v>130.1</v>
          </cell>
          <cell r="I586">
            <v>233.65</v>
          </cell>
        </row>
        <row r="587">
          <cell r="B587" t="str">
            <v>09.03</v>
          </cell>
          <cell r="C587" t="str">
            <v>INSTALAÇÃO DE INCÊNDIO</v>
          </cell>
        </row>
        <row r="588">
          <cell r="B588" t="str">
            <v>09.03.01</v>
          </cell>
          <cell r="C588" t="str">
            <v>EXTINTOR DE INCÊNDIO, TIPO GÁS CARBONICO, DE 6KG, COMPLETO.  FORNECIMENTO E COLOCAÇÃO</v>
          </cell>
          <cell r="D588" t="str">
            <v>18.032.015-0</v>
          </cell>
          <cell r="E588" t="str">
            <v>UN</v>
          </cell>
          <cell r="G588">
            <v>3</v>
          </cell>
          <cell r="H588">
            <v>137.08000000000001</v>
          </cell>
          <cell r="I588">
            <v>198.08</v>
          </cell>
        </row>
        <row r="589">
          <cell r="B589" t="str">
            <v>09.03.02</v>
          </cell>
          <cell r="C589" t="str">
            <v>EXTINTOR DE INCÊNDIO, TIPO PÓ QUÍMICO, DE 6KG.  FORNECIMENTO E COLOCAÇÃO</v>
          </cell>
          <cell r="D589" t="str">
            <v>18.032.030-0</v>
          </cell>
          <cell r="E589" t="str">
            <v>UN</v>
          </cell>
          <cell r="G589">
            <v>3</v>
          </cell>
          <cell r="H589">
            <v>52.07</v>
          </cell>
          <cell r="I589">
            <v>75.239999999999995</v>
          </cell>
        </row>
        <row r="590">
          <cell r="B590">
            <v>10</v>
          </cell>
          <cell r="C590" t="str">
            <v>INSTALAÇÕES DE PRODUÇÃO</v>
          </cell>
        </row>
        <row r="591">
          <cell r="B591" t="str">
            <v>10.01</v>
          </cell>
          <cell r="C591" t="str">
            <v>FORNECIMENTO DE MATERIAIS</v>
          </cell>
        </row>
        <row r="592">
          <cell r="B592" t="str">
            <v>10.01.01</v>
          </cell>
          <cell r="C592" t="str">
            <v>FORN. CURVA F.FUNDIDO FF PN10 DN=500 MM X 90º</v>
          </cell>
          <cell r="D592" t="str">
            <v>06.200.218-3</v>
          </cell>
          <cell r="E592" t="str">
            <v>UN</v>
          </cell>
          <cell r="F592">
            <v>5</v>
          </cell>
          <cell r="G592">
            <v>5</v>
          </cell>
          <cell r="H592">
            <v>1589.82</v>
          </cell>
          <cell r="I592">
            <v>4998.3900000000003</v>
          </cell>
        </row>
        <row r="593">
          <cell r="B593" t="str">
            <v>10.01.02</v>
          </cell>
          <cell r="C593" t="str">
            <v>FORN. PEDESTAL DE SUSPENSÃO C/ ENGRENAGENS E CHUMBADORES PARA COMPORTAS DE 1.200 MM</v>
          </cell>
          <cell r="D593" t="str">
            <v>06.200.459-6</v>
          </cell>
          <cell r="E593" t="str">
            <v>UN</v>
          </cell>
          <cell r="F593">
            <v>6</v>
          </cell>
          <cell r="G593">
            <v>1</v>
          </cell>
          <cell r="H593">
            <v>7250.34</v>
          </cell>
          <cell r="I593">
            <v>22795.06</v>
          </cell>
        </row>
        <row r="594">
          <cell r="B594" t="str">
            <v>10.01.03</v>
          </cell>
          <cell r="C594" t="str">
            <v>FORN. REGISTRO GAVETA F.FUNDIDO FV PN10 DN=500MM</v>
          </cell>
          <cell r="D594" t="str">
            <v>06.200.363-3</v>
          </cell>
          <cell r="E594" t="str">
            <v>UN</v>
          </cell>
          <cell r="F594">
            <v>5</v>
          </cell>
          <cell r="G594">
            <v>3</v>
          </cell>
          <cell r="H594">
            <v>10738.06</v>
          </cell>
          <cell r="I594">
            <v>33760.46</v>
          </cell>
        </row>
        <row r="595">
          <cell r="B595" t="str">
            <v>10.01.04</v>
          </cell>
          <cell r="C595" t="str">
            <v>FORN. JUNTA GIBAULT  F.FUNDIDO DN=500 MM</v>
          </cell>
          <cell r="D595" t="str">
            <v>06.200.351-2</v>
          </cell>
          <cell r="E595" t="str">
            <v>UN</v>
          </cell>
          <cell r="F595">
            <v>5</v>
          </cell>
          <cell r="G595">
            <v>0</v>
          </cell>
          <cell r="H595">
            <v>380.94</v>
          </cell>
          <cell r="I595">
            <v>1197.67</v>
          </cell>
        </row>
        <row r="596">
          <cell r="B596" t="str">
            <v>10.01.05</v>
          </cell>
          <cell r="C596" t="str">
            <v>FORN. FLANGE CEGO F.FUNDIDO PN10 DN=600 MM</v>
          </cell>
          <cell r="D596" t="str">
            <v>06.200.307-3</v>
          </cell>
          <cell r="E596" t="str">
            <v>UN</v>
          </cell>
          <cell r="F596">
            <v>1</v>
          </cell>
          <cell r="G596">
            <v>0</v>
          </cell>
          <cell r="H596">
            <v>629.47</v>
          </cell>
          <cell r="I596">
            <v>1979.05</v>
          </cell>
        </row>
        <row r="597">
          <cell r="B597" t="str">
            <v>10.01.06</v>
          </cell>
          <cell r="C597" t="str">
            <v>FORN. JUNTA DE DESMONTAGEM EM F.DUCTIL C/ FLANGES PN10 E TRAVA AXIAL, COMPLETA, DN=400MM</v>
          </cell>
          <cell r="D597" t="str">
            <v>06.200.355-6</v>
          </cell>
          <cell r="E597" t="str">
            <v>UN</v>
          </cell>
          <cell r="F597">
            <v>10</v>
          </cell>
          <cell r="G597">
            <v>6</v>
          </cell>
          <cell r="H597">
            <v>3566.57</v>
          </cell>
          <cell r="I597">
            <v>11213.29</v>
          </cell>
        </row>
        <row r="598">
          <cell r="B598" t="str">
            <v>10.01.07</v>
          </cell>
          <cell r="C598" t="str">
            <v>FORN. DE CURVA F.FUNDIDO FF PN10 DN=400 MM X 90º</v>
          </cell>
          <cell r="D598" t="str">
            <v>06.200.217-8</v>
          </cell>
          <cell r="E598" t="str">
            <v>UN</v>
          </cell>
          <cell r="F598">
            <v>10</v>
          </cell>
          <cell r="G598">
            <v>6</v>
          </cell>
          <cell r="H598">
            <v>674.47</v>
          </cell>
          <cell r="I598">
            <v>2120.5300000000002</v>
          </cell>
        </row>
        <row r="599">
          <cell r="B599" t="str">
            <v>10.01.08</v>
          </cell>
          <cell r="C599" t="str">
            <v>FORN. TÊ F.FUNDIDO FF PN10 DN=700 X 400 MM</v>
          </cell>
          <cell r="D599" t="str">
            <v>06.200.237-5</v>
          </cell>
          <cell r="E599" t="str">
            <v>UN</v>
          </cell>
          <cell r="F599">
            <v>1</v>
          </cell>
          <cell r="G599">
            <v>0</v>
          </cell>
          <cell r="H599">
            <v>3557.53</v>
          </cell>
          <cell r="I599">
            <v>11184.87</v>
          </cell>
        </row>
        <row r="600">
          <cell r="B600" t="str">
            <v>10.01.09</v>
          </cell>
          <cell r="C600" t="str">
            <v>FORN. REGISTRO GAVETA F.FUNDIDO FC PN10 DN=400 MM</v>
          </cell>
          <cell r="D600" t="str">
            <v>06.200.361-8</v>
          </cell>
          <cell r="E600" t="str">
            <v>UN</v>
          </cell>
          <cell r="F600">
            <v>5</v>
          </cell>
          <cell r="G600">
            <v>3</v>
          </cell>
          <cell r="H600">
            <v>8084.58</v>
          </cell>
          <cell r="I600">
            <v>25417.91</v>
          </cell>
        </row>
        <row r="601">
          <cell r="B601" t="str">
            <v>10.01.10</v>
          </cell>
          <cell r="C601" t="str">
            <v>FORN. TÊ F.FUNDIDO FFF PN10 DN=900 X 400 MM</v>
          </cell>
          <cell r="D601" t="str">
            <v>06.200.238-3</v>
          </cell>
          <cell r="E601" t="str">
            <v>UN</v>
          </cell>
          <cell r="F601">
            <v>2</v>
          </cell>
          <cell r="G601">
            <v>0</v>
          </cell>
          <cell r="H601">
            <v>4927.21</v>
          </cell>
          <cell r="I601">
            <v>15491.14</v>
          </cell>
        </row>
        <row r="602">
          <cell r="B602" t="str">
            <v>10.01.11</v>
          </cell>
          <cell r="C602" t="str">
            <v>FORN. RED. CONCÊNT. F.FUNDIDO FF PN10 DN=900 X 800 MM</v>
          </cell>
          <cell r="D602" t="str">
            <v>06.200.258-3</v>
          </cell>
          <cell r="E602" t="str">
            <v>UN</v>
          </cell>
          <cell r="F602">
            <v>1</v>
          </cell>
          <cell r="G602">
            <v>0</v>
          </cell>
          <cell r="H602">
            <v>2820.7</v>
          </cell>
          <cell r="I602">
            <v>8868.2800000000007</v>
          </cell>
        </row>
        <row r="603">
          <cell r="B603" t="str">
            <v>10.01.12</v>
          </cell>
          <cell r="C603" t="str">
            <v>FORN. CARRETEL F.FUNDIDO COMPLETO,  PN10 DN= 800 MM</v>
          </cell>
          <cell r="D603" t="str">
            <v>06.200.211-5</v>
          </cell>
          <cell r="E603" t="str">
            <v>UN</v>
          </cell>
          <cell r="F603">
            <v>1</v>
          </cell>
          <cell r="G603">
            <v>0</v>
          </cell>
          <cell r="H603">
            <v>3506.21</v>
          </cell>
          <cell r="I603">
            <v>11023.52</v>
          </cell>
        </row>
        <row r="604">
          <cell r="B604" t="str">
            <v>10.01.13</v>
          </cell>
          <cell r="C604" t="str">
            <v>FORN. TÊ F.FUNDIDO FFF PN10 DN=800 X 400 MM</v>
          </cell>
          <cell r="D604" t="str">
            <v>06.200.237-8</v>
          </cell>
          <cell r="E604" t="str">
            <v>UN</v>
          </cell>
          <cell r="F604">
            <v>1</v>
          </cell>
          <cell r="G604">
            <v>0</v>
          </cell>
          <cell r="H604">
            <v>3850.28</v>
          </cell>
          <cell r="I604">
            <v>12105.28</v>
          </cell>
        </row>
        <row r="605">
          <cell r="B605" t="str">
            <v>10.01.14</v>
          </cell>
          <cell r="C605" t="str">
            <v>FORN. CARRETEL F.FUNDIDO COMPLETO,  PN10 DN=400 MM</v>
          </cell>
          <cell r="D605" t="str">
            <v>06.200.210-9</v>
          </cell>
          <cell r="E605" t="str">
            <v>UN</v>
          </cell>
          <cell r="F605">
            <v>3</v>
          </cell>
          <cell r="G605">
            <v>0</v>
          </cell>
          <cell r="H605">
            <v>964.43</v>
          </cell>
          <cell r="I605">
            <v>3032.16</v>
          </cell>
        </row>
        <row r="606">
          <cell r="B606" t="str">
            <v>10.01.15</v>
          </cell>
          <cell r="C606" t="str">
            <v>FORN. RED. CONCÊNT. F.FUNDIDO FF PN10 DN= 800 X 700 MM</v>
          </cell>
          <cell r="D606" t="str">
            <v>06.200.258-2</v>
          </cell>
          <cell r="E606" t="str">
            <v>UN</v>
          </cell>
          <cell r="F606">
            <v>1</v>
          </cell>
          <cell r="G606">
            <v>0</v>
          </cell>
          <cell r="H606">
            <v>2709.71</v>
          </cell>
          <cell r="I606">
            <v>8519.32</v>
          </cell>
        </row>
        <row r="607">
          <cell r="B607" t="str">
            <v>10.01.16</v>
          </cell>
          <cell r="C607" t="str">
            <v>FORN. CARRETEL F.FUNDIDO COMPLETO,  PN10 DN=700 MM</v>
          </cell>
          <cell r="D607" t="str">
            <v>06.200.211-4</v>
          </cell>
          <cell r="E607" t="str">
            <v>UN</v>
          </cell>
          <cell r="F607">
            <v>1</v>
          </cell>
          <cell r="G607">
            <v>0</v>
          </cell>
          <cell r="H607">
            <v>2929.24</v>
          </cell>
          <cell r="I607">
            <v>9209.5300000000007</v>
          </cell>
        </row>
        <row r="608">
          <cell r="B608" t="str">
            <v>10.01.17</v>
          </cell>
          <cell r="C608" t="str">
            <v>FORN. HASTE PROLONGAMENTO 2" COM ROSCA  ATÉ 1 m</v>
          </cell>
          <cell r="D608" t="str">
            <v>06.200.463-1</v>
          </cell>
          <cell r="E608" t="str">
            <v>UN</v>
          </cell>
          <cell r="F608">
            <v>6</v>
          </cell>
          <cell r="G608">
            <v>6</v>
          </cell>
          <cell r="H608">
            <v>457.81</v>
          </cell>
          <cell r="I608">
            <v>1439.35</v>
          </cell>
        </row>
        <row r="609">
          <cell r="B609" t="str">
            <v>10.01.18</v>
          </cell>
          <cell r="C609" t="str">
            <v>FORN. DE HASTE PROLONGAMENTO 2" POR M ADICIONAL</v>
          </cell>
          <cell r="D609" t="str">
            <v>06.200.463-4</v>
          </cell>
          <cell r="E609" t="str">
            <v>M</v>
          </cell>
          <cell r="F609">
            <v>66</v>
          </cell>
          <cell r="G609">
            <v>87</v>
          </cell>
          <cell r="H609">
            <v>502.21</v>
          </cell>
          <cell r="I609">
            <v>1578.94</v>
          </cell>
        </row>
        <row r="610">
          <cell r="B610" t="str">
            <v>10.01.19</v>
          </cell>
          <cell r="C610" t="str">
            <v>FORN. HASTE PROLONGAMENTO 2 1/2" COM ROSCA  ATÉ 1 m</v>
          </cell>
          <cell r="D610" t="str">
            <v>06.200.463-6</v>
          </cell>
          <cell r="E610" t="str">
            <v>UN</v>
          </cell>
          <cell r="F610">
            <v>1</v>
          </cell>
          <cell r="G610">
            <v>1</v>
          </cell>
          <cell r="H610">
            <v>492.43</v>
          </cell>
          <cell r="I610">
            <v>1548.19</v>
          </cell>
        </row>
        <row r="611">
          <cell r="B611" t="str">
            <v>10.01.20</v>
          </cell>
          <cell r="C611" t="str">
            <v>FORN. DE HASTE PROLONGAMENTO 2 1/2" POR M ADICIONAL</v>
          </cell>
          <cell r="D611" t="str">
            <v>06.200.463-9</v>
          </cell>
          <cell r="E611" t="str">
            <v>M</v>
          </cell>
          <cell r="F611">
            <v>10.71</v>
          </cell>
          <cell r="G611">
            <v>14.5</v>
          </cell>
          <cell r="H611">
            <v>570.66999999999996</v>
          </cell>
          <cell r="I611">
            <v>1794.18</v>
          </cell>
        </row>
        <row r="612">
          <cell r="B612" t="str">
            <v>10.01.21</v>
          </cell>
          <cell r="C612" t="str">
            <v>FORN. MANCAL INTERMEDIARIO  2" C/CHUMBADORES</v>
          </cell>
          <cell r="D612" t="str">
            <v>06.200.464-3</v>
          </cell>
          <cell r="E612" t="str">
            <v>UN</v>
          </cell>
          <cell r="F612">
            <v>36</v>
          </cell>
          <cell r="G612">
            <v>5</v>
          </cell>
          <cell r="H612">
            <v>542.45000000000005</v>
          </cell>
          <cell r="I612">
            <v>1705.46</v>
          </cell>
        </row>
        <row r="613">
          <cell r="B613" t="str">
            <v>10.01.22</v>
          </cell>
          <cell r="C613" t="str">
            <v>FORN. MANCAL INTERMEDIARIO  2 1/2" C/CHUMBADORES</v>
          </cell>
          <cell r="D613" t="str">
            <v>06.200.464-4</v>
          </cell>
          <cell r="E613" t="str">
            <v>UN</v>
          </cell>
          <cell r="F613">
            <v>6</v>
          </cell>
          <cell r="G613">
            <v>30</v>
          </cell>
          <cell r="H613">
            <v>546.28</v>
          </cell>
          <cell r="I613">
            <v>1717.5</v>
          </cell>
        </row>
        <row r="614">
          <cell r="B614" t="str">
            <v>10.01.23</v>
          </cell>
          <cell r="C614" t="str">
            <v>FORN. LUVA P/ HASTE PROLONGAMENTO 2"</v>
          </cell>
          <cell r="D614" t="str">
            <v>06.200.465-3</v>
          </cell>
          <cell r="E614" t="str">
            <v>UN</v>
          </cell>
          <cell r="F614">
            <v>12</v>
          </cell>
          <cell r="G614">
            <v>12</v>
          </cell>
          <cell r="H614">
            <v>527.05999999999995</v>
          </cell>
          <cell r="I614">
            <v>1657.07</v>
          </cell>
        </row>
        <row r="615">
          <cell r="B615" t="str">
            <v>10.01.24</v>
          </cell>
          <cell r="C615" t="str">
            <v>FORN. LUVA P/ HASTE PROLONGAMENTO 2 1/2"</v>
          </cell>
          <cell r="D615" t="str">
            <v>06.200.465-4</v>
          </cell>
          <cell r="E615" t="str">
            <v>UN</v>
          </cell>
          <cell r="F615">
            <v>2</v>
          </cell>
          <cell r="G615">
            <v>2</v>
          </cell>
          <cell r="H615">
            <v>746.34</v>
          </cell>
          <cell r="I615">
            <v>2346.4899999999998</v>
          </cell>
        </row>
        <row r="616">
          <cell r="B616" t="str">
            <v>10.01.25</v>
          </cell>
          <cell r="C616" t="str">
            <v>FORN. COMPORTA QUADRADA DE SENTIDO ÚNICO DE FLUXO COM CHUMBADORES, SEM ACIONAMENTO DE 1200X1200 MM</v>
          </cell>
          <cell r="D616" t="str">
            <v>06.200.439-1</v>
          </cell>
          <cell r="E616" t="str">
            <v>UN</v>
          </cell>
          <cell r="F616">
            <v>6</v>
          </cell>
          <cell r="G616">
            <v>1</v>
          </cell>
          <cell r="H616">
            <v>26719.19</v>
          </cell>
          <cell r="I616">
            <v>84005.13</v>
          </cell>
        </row>
        <row r="617">
          <cell r="B617" t="str">
            <v>10.01.26</v>
          </cell>
          <cell r="C617" t="str">
            <v>FORN. COMPORTA QUADRADA DE SENTIDO DUPLO DE FLUXO COM CHUMBADORES, SEM ACIONAMENTO DE 1500X1500 MM</v>
          </cell>
          <cell r="D617" t="str">
            <v>06.200.439-4</v>
          </cell>
          <cell r="E617" t="str">
            <v>UN</v>
          </cell>
          <cell r="F617">
            <v>1</v>
          </cell>
          <cell r="G617">
            <v>0</v>
          </cell>
          <cell r="H617">
            <v>36113.599999999999</v>
          </cell>
          <cell r="I617">
            <v>113541.15</v>
          </cell>
        </row>
        <row r="618">
          <cell r="B618" t="str">
            <v>10.01.27</v>
          </cell>
          <cell r="C618" t="str">
            <v>FORN. TÊ F.FUNDIDO FF PN10 DN=600 X 400 MM</v>
          </cell>
          <cell r="D618" t="str">
            <v>06.200.237-2</v>
          </cell>
          <cell r="E618" t="str">
            <v>UN</v>
          </cell>
          <cell r="F618">
            <v>1</v>
          </cell>
          <cell r="G618">
            <v>0</v>
          </cell>
          <cell r="H618">
            <v>2465.61</v>
          </cell>
          <cell r="I618">
            <v>7751.87</v>
          </cell>
        </row>
        <row r="619">
          <cell r="B619" t="str">
            <v>10.01.28</v>
          </cell>
          <cell r="C619" t="str">
            <v>FORN. VALVULA RETENÇÃO TIPO DUPLA PORTINHOLA, MONTAGEM ENTRE FLANGES PN10 DN=400 MM</v>
          </cell>
          <cell r="D619" t="str">
            <v>06.200.416-9</v>
          </cell>
          <cell r="E619" t="str">
            <v>UN</v>
          </cell>
          <cell r="F619">
            <v>5</v>
          </cell>
          <cell r="G619">
            <v>0</v>
          </cell>
          <cell r="H619">
            <v>2696.98</v>
          </cell>
          <cell r="I619">
            <v>8479.2999999999993</v>
          </cell>
        </row>
        <row r="620">
          <cell r="B620" t="str">
            <v>10.01.29</v>
          </cell>
          <cell r="C620" t="str">
            <v>FORN. REDUÇÃO CONCÊNTRICA F.FUNDIDO FF, PN10, DN 700 X 600 MM</v>
          </cell>
          <cell r="D620" t="str">
            <v>06.200.258-1</v>
          </cell>
          <cell r="E620" t="str">
            <v>UN</v>
          </cell>
          <cell r="F620">
            <v>1</v>
          </cell>
          <cell r="G620">
            <v>0</v>
          </cell>
          <cell r="H620">
            <v>2283.21</v>
          </cell>
          <cell r="I620">
            <v>7178.41</v>
          </cell>
        </row>
        <row r="621">
          <cell r="B621" t="str">
            <v>10.01.30</v>
          </cell>
          <cell r="C621" t="str">
            <v>FORN. DE EXTREMIDADE DE FERRO FUNDIDO COM FLANGE E PONTA, PN10, DN 500 MM</v>
          </cell>
          <cell r="D621" t="str">
            <v>06.200.299-7</v>
          </cell>
          <cell r="E621" t="str">
            <v>UN</v>
          </cell>
          <cell r="F621">
            <v>10</v>
          </cell>
          <cell r="G621">
            <v>0</v>
          </cell>
          <cell r="H621">
            <v>688.32</v>
          </cell>
          <cell r="I621">
            <v>2164.0700000000002</v>
          </cell>
        </row>
        <row r="622">
          <cell r="B622" t="str">
            <v>10.01.31</v>
          </cell>
          <cell r="C622" t="str">
            <v>FORN. DE TOCO DE FERRO FUNDIDO COM FLANGES, PN10, DN 400 MM, L=250 MM</v>
          </cell>
          <cell r="D622" t="str">
            <v>06.200.279-4</v>
          </cell>
          <cell r="E622" t="str">
            <v>UN</v>
          </cell>
          <cell r="F622">
            <v>5</v>
          </cell>
          <cell r="G622">
            <v>3</v>
          </cell>
          <cell r="H622">
            <v>639.87</v>
          </cell>
          <cell r="I622">
            <v>2011.75</v>
          </cell>
        </row>
        <row r="623">
          <cell r="B623" t="str">
            <v>10.01.32</v>
          </cell>
          <cell r="C623" t="str">
            <v>FORN. DE TOCO DE FERRO FUNDIDO COM FLANGES, PN10, DN 400 MM, L=500 MM</v>
          </cell>
          <cell r="D623" t="str">
            <v>06.200.279-5</v>
          </cell>
          <cell r="E623" t="str">
            <v>UN</v>
          </cell>
          <cell r="F623">
            <v>5</v>
          </cell>
          <cell r="G623">
            <v>3</v>
          </cell>
          <cell r="H623">
            <v>858.18</v>
          </cell>
          <cell r="I623">
            <v>2698.11</v>
          </cell>
        </row>
        <row r="624">
          <cell r="B624" t="str">
            <v>10.01.33</v>
          </cell>
          <cell r="C624" t="str">
            <v>FORN. DE TUBO DE FERRO FUNDIDO (SEM ASSENTAMENTO), DUTIL, CLASSE K-12, PN-10, FLANGE/FLANGE, EXCL. ACESSORIOS DA JUNTA, COM DIÂMETRO DE 400MM, COMPRIMENTO DE 0,50 A 1,00M</v>
          </cell>
          <cell r="D624" t="str">
            <v>06.201.058-0</v>
          </cell>
          <cell r="E624" t="str">
            <v>UN</v>
          </cell>
          <cell r="F624">
            <v>15</v>
          </cell>
          <cell r="G624">
            <v>12</v>
          </cell>
          <cell r="H624">
            <v>612.94000000000005</v>
          </cell>
          <cell r="I624">
            <v>1526.22</v>
          </cell>
        </row>
        <row r="625">
          <cell r="B625" t="str">
            <v>10.01.34</v>
          </cell>
          <cell r="C625" t="str">
            <v>FORN. DE ADICIONAL DE EXTENSÃO EXCEDENTE A 1,00M DE TUBO DE FERRO FUNDIDO, (ESCL. ASSENTAMENTO), DUTIL, CLASSE K-12, COM DIÂMETRO DE 400 MM</v>
          </cell>
          <cell r="D625" t="str">
            <v>06.201.158-0</v>
          </cell>
          <cell r="E625" t="str">
            <v>M</v>
          </cell>
          <cell r="F625">
            <v>57.28</v>
          </cell>
          <cell r="G625">
            <v>29.7</v>
          </cell>
          <cell r="H625">
            <v>422.97</v>
          </cell>
          <cell r="I625">
            <v>1053.19</v>
          </cell>
        </row>
        <row r="626">
          <cell r="B626" t="str">
            <v>10.01.35</v>
          </cell>
          <cell r="C626" t="str">
            <v>FORN. DE TUBO DE FERRO FUNDIDO (SEM ASSENTAMENTO), DUTIL, CLASSE K-12, PN-10, FLANGE/FLANGE, EXCL. ACESSORIOS DA JUNTA, COM DIÂMETRO DE 900MM, COMPRIMENTO DE 0,50 A 1,00M</v>
          </cell>
          <cell r="D626" t="str">
            <v>06.201.064-0</v>
          </cell>
          <cell r="E626" t="str">
            <v>UN</v>
          </cell>
          <cell r="F626">
            <v>2</v>
          </cell>
          <cell r="G626">
            <v>0</v>
          </cell>
          <cell r="H626">
            <v>2666.59</v>
          </cell>
          <cell r="I626">
            <v>6639.8</v>
          </cell>
        </row>
        <row r="627">
          <cell r="B627" t="str">
            <v>10.01.36</v>
          </cell>
          <cell r="C627" t="str">
            <v>FORN. DE ADICIONAL DE EXTENSÃO EXCEDENTE A 1,00M DE TUBO DE FERRO FUNDIDO, (ESCL. ASSENTAMENTO), DUTIL, CLASSE K-12, COM DIÂMETRO DE 900 MM</v>
          </cell>
          <cell r="D627" t="str">
            <v>06.201.164-0</v>
          </cell>
          <cell r="E627" t="str">
            <v>M</v>
          </cell>
          <cell r="F627">
            <v>6</v>
          </cell>
          <cell r="G627">
            <v>0</v>
          </cell>
          <cell r="H627">
            <v>1486.4</v>
          </cell>
          <cell r="I627">
            <v>3701.13</v>
          </cell>
        </row>
        <row r="628">
          <cell r="B628" t="str">
            <v>10.01.37</v>
          </cell>
          <cell r="C628" t="str">
            <v>FORN. CURVA  F.FUNDIDO FF CP90, PN10, DN= 400MM</v>
          </cell>
          <cell r="D628" t="str">
            <v>06.200.228-9</v>
          </cell>
          <cell r="E628" t="str">
            <v>UN</v>
          </cell>
          <cell r="F628">
            <v>5</v>
          </cell>
          <cell r="G628">
            <v>3</v>
          </cell>
          <cell r="H628">
            <v>674.47</v>
          </cell>
          <cell r="I628">
            <v>2120.5300000000002</v>
          </cell>
        </row>
        <row r="629">
          <cell r="B629" t="str">
            <v>10.01.38</v>
          </cell>
          <cell r="C629" t="str">
            <v>FORN. TOCO DE FERRO FUNDIDO COM FLANGES E ABA DE VEDAÇÃO, PN10, DN 500 MM</v>
          </cell>
          <cell r="D629" t="str">
            <v>06.200.286-5</v>
          </cell>
          <cell r="E629" t="str">
            <v>UN</v>
          </cell>
          <cell r="F629">
            <v>5</v>
          </cell>
          <cell r="G629">
            <v>5</v>
          </cell>
          <cell r="H629">
            <v>1482.96</v>
          </cell>
          <cell r="I629">
            <v>4662.42</v>
          </cell>
        </row>
        <row r="630">
          <cell r="B630" t="str">
            <v>10.01.39</v>
          </cell>
          <cell r="C630" t="str">
            <v>FORN. DE PEÇAS DE CHAPA DE AÇO SOLDADO C/REVEST. OU PINTURA INT. E EXT., DIÂM. MAIOR QUE 300MM</v>
          </cell>
          <cell r="D630" t="str">
            <v>06.032.020-0</v>
          </cell>
          <cell r="E630" t="str">
            <v>KG</v>
          </cell>
          <cell r="F630">
            <v>2902.1</v>
          </cell>
          <cell r="G630">
            <v>2149</v>
          </cell>
          <cell r="H630">
            <v>5.54</v>
          </cell>
          <cell r="I630">
            <v>23.98</v>
          </cell>
        </row>
        <row r="631">
          <cell r="B631" t="str">
            <v>10.01.40</v>
          </cell>
          <cell r="C631" t="str">
            <v xml:space="preserve">FORN. PEDESTAL DE SUSPENSÃO C/ENGRENAGENS E CHUMBADORES PARA COMPORTAS DE 1500MM </v>
          </cell>
          <cell r="D631" t="str">
            <v>06.200.459-8</v>
          </cell>
          <cell r="E631" t="str">
            <v>UN</v>
          </cell>
          <cell r="F631">
            <v>1</v>
          </cell>
          <cell r="G631">
            <v>0</v>
          </cell>
          <cell r="H631">
            <v>7610.75</v>
          </cell>
          <cell r="I631">
            <v>23928.19</v>
          </cell>
        </row>
        <row r="632">
          <cell r="B632" t="str">
            <v>10.01.41</v>
          </cell>
          <cell r="C632" t="str">
            <v>FORN.DE FLANGES DE ACO SOLDADO C/PINTURA, EXCLUSIVE PARAFUSOS E ARRUELAS, DN ATE 800mm</v>
          </cell>
          <cell r="D632" t="str">
            <v>06.033.010-0</v>
          </cell>
          <cell r="E632" t="str">
            <v>KG</v>
          </cell>
          <cell r="G632">
            <v>597</v>
          </cell>
          <cell r="H632">
            <v>14.39</v>
          </cell>
          <cell r="I632">
            <v>81.849999999999994</v>
          </cell>
        </row>
        <row r="633">
          <cell r="B633" t="str">
            <v>10.01.42</v>
          </cell>
          <cell r="C633" t="str">
            <v>TOCO DE FERRO FUNDIDO DÚCTIL, PARA ESGOTO, COM FLANGES PN - 10 (L=250MM), DIÂMETRO 500MM. FORNECIMENTO</v>
          </cell>
          <cell r="D633" t="str">
            <v>06.200.279-8</v>
          </cell>
          <cell r="E633" t="str">
            <v>UN</v>
          </cell>
          <cell r="G633">
            <v>3</v>
          </cell>
          <cell r="H633">
            <v>839.95</v>
          </cell>
          <cell r="I633">
            <v>2640.8</v>
          </cell>
        </row>
        <row r="634">
          <cell r="B634" t="str">
            <v>10.01.43</v>
          </cell>
          <cell r="C634" t="str">
            <v>JUNTA DE DESMONTAGEM TRAVADA AXIALMENTE, DE FERRO FUNDIDO, PARA ESGOTO, COM FLANGES PN-10, DIÂMETRO DE 500 MM</v>
          </cell>
          <cell r="D634" t="str">
            <v>06.200.355-7</v>
          </cell>
          <cell r="E634" t="str">
            <v>UN</v>
          </cell>
          <cell r="G634">
            <v>3</v>
          </cell>
          <cell r="H634">
            <v>2024.51</v>
          </cell>
          <cell r="I634">
            <v>6365.05</v>
          </cell>
        </row>
        <row r="635">
          <cell r="B635" t="str">
            <v>10.01.44</v>
          </cell>
          <cell r="C635" t="str">
            <v>REDUÇÃO CONCÊNTRICA DE FERRO FUNDIDO DÚCTIL, PARA ESGOTO, COM FLANGES PN-10, DIÂMETRO DE 400X300MM. FORNECIMENTO</v>
          </cell>
          <cell r="D635" t="str">
            <v>06.200.256-8</v>
          </cell>
          <cell r="E635" t="str">
            <v>UN</v>
          </cell>
          <cell r="G635">
            <v>3</v>
          </cell>
          <cell r="H635">
            <v>520.61</v>
          </cell>
          <cell r="I635">
            <v>1636.79</v>
          </cell>
        </row>
        <row r="636">
          <cell r="B636" t="str">
            <v>10.01.45</v>
          </cell>
          <cell r="C636" t="str">
            <v>VÁLVULA DE RETENÇÃO PARA ESGOTO, EM FERRO FUNDIDO DÚCTIL, COM FLANGES PN-10, PORTINHOLA ÚNICA, DIÂMETRO DE 400 MM. FORNECIMENTO</v>
          </cell>
          <cell r="D636" t="str">
            <v>06.200.406-9</v>
          </cell>
          <cell r="E636" t="str">
            <v>UN</v>
          </cell>
          <cell r="G636">
            <v>3</v>
          </cell>
          <cell r="H636">
            <v>4503.68</v>
          </cell>
          <cell r="I636">
            <v>14159.56</v>
          </cell>
        </row>
        <row r="637">
          <cell r="B637" t="str">
            <v>10.01.46</v>
          </cell>
          <cell r="C637" t="str">
            <v>REGISTRO DE GAVETA, FERRO FUNDIDO DÚCTIL, COM FLANGES PN-10 E CUNHA DE BORRACHA, COM VOLANTE, DIÂMETRO DE 150MM. FORNECIMENTO</v>
          </cell>
          <cell r="D637" t="str">
            <v>06.200.362-9</v>
          </cell>
          <cell r="E637" t="str">
            <v>UN</v>
          </cell>
          <cell r="G637">
            <v>6</v>
          </cell>
          <cell r="H637">
            <v>584.89</v>
          </cell>
          <cell r="I637">
            <v>1838.89</v>
          </cell>
        </row>
        <row r="638">
          <cell r="B638" t="str">
            <v>10.01.47</v>
          </cell>
          <cell r="C638" t="str">
            <v>VENTOSA COMBINADA PARA ÁGUAS SERVIDAS (ESGOTO) MOD. D-20 'SAAR' OU SIMILAR, COM FLANGE, DIÂMETRO DE 150MM.  FORNECIMENTO</v>
          </cell>
          <cell r="D638" t="str">
            <v>06.200.394-5</v>
          </cell>
          <cell r="E638" t="str">
            <v>UN</v>
          </cell>
          <cell r="G638">
            <v>6</v>
          </cell>
          <cell r="H638">
            <v>3152.29</v>
          </cell>
          <cell r="I638">
            <v>9910.7900000000009</v>
          </cell>
        </row>
        <row r="639">
          <cell r="B639" t="str">
            <v>10.01.48</v>
          </cell>
          <cell r="C639" t="str">
            <v>CURVA 45° DE FERRO FUNDIDO DÚCTIL, PARA ESGOTO, COM FLANGES PN-10, DIÂMETRO DE 400MM.  FORNECIMENTO</v>
          </cell>
          <cell r="D639" t="str">
            <v>06.200.217-9</v>
          </cell>
          <cell r="E639" t="str">
            <v>UN</v>
          </cell>
          <cell r="G639">
            <v>3</v>
          </cell>
          <cell r="H639">
            <v>525.61</v>
          </cell>
          <cell r="I639">
            <v>1652.51</v>
          </cell>
        </row>
        <row r="640">
          <cell r="B640" t="str">
            <v>10.01.49</v>
          </cell>
          <cell r="C640" t="str">
            <v>FLANGES DE AÇO SOLDADO, COM REVESTIMENTO INTERNO E EXTERNO, EXCLUSIVE PARAFUSOS E ARRUELAS, COM DIÂMETRO ACIMA DE 800MM E ATÉ 1.200MM.  FORNECIMENTO</v>
          </cell>
          <cell r="D640" t="str">
            <v>06.033.020-0</v>
          </cell>
          <cell r="E640" t="str">
            <v>KG</v>
          </cell>
          <cell r="G640">
            <v>1166</v>
          </cell>
          <cell r="H640">
            <v>21.3</v>
          </cell>
          <cell r="I640">
            <v>121.15</v>
          </cell>
        </row>
        <row r="641">
          <cell r="B641" t="str">
            <v>10.01.50</v>
          </cell>
          <cell r="C641" t="str">
            <v>FLANGE CEGO DE FERRO FUNDIDO DÚCTIL, PARA ESGOTO, PN-10, DIÂMETRO DE 500MM. FORNECIMENTO</v>
          </cell>
          <cell r="D641" t="str">
            <v>06.200.307-2</v>
          </cell>
          <cell r="E641" t="str">
            <v>UN</v>
          </cell>
          <cell r="G641">
            <v>2</v>
          </cell>
          <cell r="H641">
            <v>405.65</v>
          </cell>
          <cell r="I641">
            <v>1275.3599999999999</v>
          </cell>
        </row>
        <row r="642">
          <cell r="B642" t="str">
            <v>10.01.51</v>
          </cell>
          <cell r="C642" t="str">
            <v>FLANGE CEGO DE FERRO FUNDIDO DÚCTIL, PARA ESGOTO, PN-10, DIÂMETRO DE 400MM. FORNECIMENTO</v>
          </cell>
          <cell r="D642" t="str">
            <v>06.200.306-9</v>
          </cell>
          <cell r="E642" t="str">
            <v>UN</v>
          </cell>
          <cell r="G642">
            <v>2</v>
          </cell>
          <cell r="H642">
            <v>150.69</v>
          </cell>
          <cell r="I642">
            <v>473.76</v>
          </cell>
        </row>
        <row r="643">
          <cell r="B643" t="str">
            <v>10.01.52</v>
          </cell>
          <cell r="C643" t="str">
            <v>FORN. COMPORTA QUADRADA DE SENTIDO DUPLO DE FLUXO COM CHUMBADORES, SEM ACIONAMENTO DE 1000X1000 MM</v>
          </cell>
          <cell r="D643" t="str">
            <v>06.200.438-9</v>
          </cell>
          <cell r="E643" t="str">
            <v>UN</v>
          </cell>
          <cell r="G643">
            <v>6</v>
          </cell>
          <cell r="H643">
            <v>19611.490000000002</v>
          </cell>
          <cell r="I643">
            <v>61658.52</v>
          </cell>
        </row>
        <row r="644">
          <cell r="B644" t="str">
            <v>10.01.53</v>
          </cell>
          <cell r="C644" t="str">
            <v>FORN. PEDESTAL DE SUSPENSÃO C/ ENGRENAGENS E CHUMBADORES PARA COMPORTAS DE 1.000 MM</v>
          </cell>
          <cell r="D644" t="str">
            <v>06.200.459-5</v>
          </cell>
          <cell r="E644" t="str">
            <v>UN</v>
          </cell>
          <cell r="G644">
            <v>6</v>
          </cell>
          <cell r="H644">
            <v>3088.8</v>
          </cell>
          <cell r="I644">
            <v>9711.18</v>
          </cell>
        </row>
        <row r="645">
          <cell r="B645" t="str">
            <v>10.01.54</v>
          </cell>
          <cell r="C645" t="str">
            <v>TUBO DE PVC RÍGIDO, ROSQUEÁVEL, PARA ÁGUA FRIA, COM DIÂMETRO DE 2”, INCLUSIVE CONEXÕES E EMENDAS, EXCLUSIVE ABERTURA E FECHAMENTO DE RASGO.  FORNECIMENTO E ASSENTAMENTO</v>
          </cell>
          <cell r="D645" t="str">
            <v>15.036.023-0</v>
          </cell>
          <cell r="E645" t="str">
            <v>M</v>
          </cell>
          <cell r="G645">
            <v>14</v>
          </cell>
          <cell r="H645">
            <v>8.7899999999999991</v>
          </cell>
          <cell r="I645">
            <v>16.5</v>
          </cell>
        </row>
        <row r="646">
          <cell r="B646" t="str">
            <v>10.01.55</v>
          </cell>
          <cell r="C646" t="str">
            <v>GRELHA, EM FIBRA DE VIDRO, COM ABERTURA DE 60%, 1.1/2"X1.1/2"X5MM,  DIMENSÕES DE 2X2M. FORNECIMENTO E COLOCAÇÃO</v>
          </cell>
          <cell r="D646" t="str">
            <v>18.213.001-2</v>
          </cell>
          <cell r="E646" t="str">
            <v>M2</v>
          </cell>
          <cell r="G646">
            <v>4</v>
          </cell>
          <cell r="H646">
            <v>279.58</v>
          </cell>
          <cell r="I646">
            <v>422.44</v>
          </cell>
        </row>
        <row r="647">
          <cell r="B647" t="str">
            <v>10.01.56</v>
          </cell>
          <cell r="C647" t="str">
            <v>GUARDA CORPO, EM FIBRA DE VIDRO. FORNECIMENTO E COLOCAÇÃO</v>
          </cell>
          <cell r="D647" t="str">
            <v>18.213.001-1</v>
          </cell>
          <cell r="E647" t="str">
            <v>M</v>
          </cell>
          <cell r="G647">
            <v>219</v>
          </cell>
          <cell r="H647">
            <v>86.19</v>
          </cell>
          <cell r="I647">
            <v>130.22999999999999</v>
          </cell>
        </row>
        <row r="648">
          <cell r="B648" t="str">
            <v>10.01.57</v>
          </cell>
          <cell r="C648" t="str">
            <v>CANTONEIRA COM CHUMBADOR, EM FIBRA DE VIDRO, 1.1/2"X1.1/2"X5MM. FORNECIMENTO E COLOCAÇÃO</v>
          </cell>
          <cell r="D648" t="str">
            <v>18.213.001-3</v>
          </cell>
          <cell r="E648" t="str">
            <v>M</v>
          </cell>
          <cell r="G648">
            <v>8</v>
          </cell>
          <cell r="H648">
            <v>12.69</v>
          </cell>
          <cell r="I648">
            <v>19.170000000000002</v>
          </cell>
        </row>
        <row r="649">
          <cell r="B649" t="str">
            <v>10.01.58</v>
          </cell>
          <cell r="C649" t="str">
            <v>SUPORTES TIPO CONSOLE EM CHAPA ATÉ 3/8” DE ESPESSURA E PERFIS CANTONEIRA 4” X 4”, SOLDADOS, PARA FIXAÇÃO SUSPENSA DE TUBULAÇÕES, INCLUSIVE JATEAMENTO DAS SUPERFÍCIES E PINTURA ANTIOXIDANTE À BASE DE BORRACHA CLORADA, CHUMBADORES, PORCAS E PARAFUSOS.  FORN</v>
          </cell>
          <cell r="D649" t="str">
            <v>06.022.010-0</v>
          </cell>
          <cell r="E649" t="str">
            <v>KG</v>
          </cell>
          <cell r="G649">
            <v>194</v>
          </cell>
          <cell r="H649">
            <v>10.93</v>
          </cell>
          <cell r="I649">
            <v>23.17</v>
          </cell>
        </row>
        <row r="650">
          <cell r="B650" t="str">
            <v>10.01.59</v>
          </cell>
          <cell r="C650" t="str">
            <v>FORN. E ASSENTAMENTO DE TAMPÃO FO.FO., TIPO MÉDIO 225KG</v>
          </cell>
          <cell r="D650" t="str">
            <v>06.016.003-0</v>
          </cell>
          <cell r="E650" t="str">
            <v>UN</v>
          </cell>
          <cell r="G650">
            <v>6</v>
          </cell>
          <cell r="H650">
            <v>252.16</v>
          </cell>
          <cell r="I650">
            <v>780.93</v>
          </cell>
        </row>
        <row r="651">
          <cell r="B651" t="str">
            <v>10.01.60</v>
          </cell>
          <cell r="C651" t="str">
            <v>TÊ DE FERRO FUNDIDO DÚCTIL, PARA ESGOTO, COM FLANGES PN-10, DIÂMETRO DE 1.000X200MM. FORNECIMENTO</v>
          </cell>
          <cell r="D651" t="str">
            <v>06.200.238-2</v>
          </cell>
          <cell r="E651" t="str">
            <v>UN</v>
          </cell>
          <cell r="G651">
            <v>5</v>
          </cell>
          <cell r="H651">
            <v>5377.83</v>
          </cell>
          <cell r="I651">
            <v>16907.89</v>
          </cell>
        </row>
        <row r="652">
          <cell r="B652" t="str">
            <v>10.01.61</v>
          </cell>
          <cell r="C652" t="str">
            <v>REDUÇÃO CONCÊNTRICA DE FERRO FUNDIDO DÚCTIL, PARA ESGOTO, COM FLANGES PN-10, DIÂMETRO DE 200X150MM. FORNECIMENTO</v>
          </cell>
          <cell r="D652" t="str">
            <v>06.200.255-7</v>
          </cell>
          <cell r="E652" t="str">
            <v>UN</v>
          </cell>
          <cell r="G652">
            <v>3</v>
          </cell>
          <cell r="H652">
            <v>120.14</v>
          </cell>
          <cell r="I652">
            <v>377.72</v>
          </cell>
        </row>
        <row r="653">
          <cell r="B653" t="str">
            <v>10.01.62</v>
          </cell>
          <cell r="C653" t="str">
            <v>FORN. REGISTRO DE GAVETA F.FUNDIDO FC PN10 DN=200MM</v>
          </cell>
          <cell r="D653" t="str">
            <v>06.200.361-5</v>
          </cell>
          <cell r="E653" t="str">
            <v>UN</v>
          </cell>
          <cell r="G653">
            <v>2</v>
          </cell>
          <cell r="H653">
            <v>937.5</v>
          </cell>
          <cell r="I653">
            <v>2947.5</v>
          </cell>
        </row>
        <row r="654">
          <cell r="B654" t="str">
            <v>10.01.63</v>
          </cell>
          <cell r="C654" t="str">
            <v>FORN. DE ADICIONAL DE EXTENSÃO EXCEDENTE A 1,00M DE TUBO DE FERRO FUNDIDO, (ESCL. ASSENTAMENTO), DUTIL, CLASSE K-12, COM DIÂMETRO DE 100 MM</v>
          </cell>
          <cell r="D654" t="str">
            <v>06.201.152-0</v>
          </cell>
          <cell r="E654" t="str">
            <v>M</v>
          </cell>
          <cell r="G654">
            <v>24.3</v>
          </cell>
          <cell r="H654">
            <v>69.989999999999995</v>
          </cell>
          <cell r="I654">
            <v>174.27</v>
          </cell>
        </row>
        <row r="655">
          <cell r="B655" t="str">
            <v>10.01.64</v>
          </cell>
          <cell r="C655" t="str">
            <v xml:space="preserve">FORNECIMENTO DE TUBO DE FERRO FUNDIDO (SEM ASSENTAMENTO), DÚCTIL, CLASSE K-12, PN-10, PONTA-FLANGE, EXCL. ACESSÓRIOS DA JUNTA, COM DIÂMETRO DE 100 mm, COMPRIMENTO DE 0,5 A 1,00 </v>
          </cell>
          <cell r="D655" t="str">
            <v>06.201.102-0</v>
          </cell>
          <cell r="E655" t="str">
            <v>UN</v>
          </cell>
          <cell r="G655">
            <v>3</v>
          </cell>
          <cell r="H655">
            <v>88.3</v>
          </cell>
          <cell r="I655">
            <v>219.86</v>
          </cell>
        </row>
        <row r="656">
          <cell r="B656" t="str">
            <v>10.01.65</v>
          </cell>
          <cell r="C656" t="str">
            <v>CURVA 90° DE FERRO FUNDIDO, COM BOLSAS DE JUNTA ELÁSTICA, DIÂMETRO DE 100MM.  FORNECIMENTO</v>
          </cell>
          <cell r="D656" t="str">
            <v>06.200.050-9</v>
          </cell>
          <cell r="E656" t="str">
            <v>UN</v>
          </cell>
          <cell r="G656">
            <v>3</v>
          </cell>
          <cell r="H656">
            <v>64.069999999999993</v>
          </cell>
          <cell r="I656">
            <v>201.43</v>
          </cell>
        </row>
        <row r="657">
          <cell r="B657" t="str">
            <v>10.01.66</v>
          </cell>
          <cell r="C657" t="str">
            <v>EXTREMIDADE DE FERRO FUNDIDO, COM FLANGE PN10 E BOLSA, DIÂMETRO DE 100MM.  FORNECIMENTO</v>
          </cell>
          <cell r="D657" t="str">
            <v>06.200.088-3</v>
          </cell>
          <cell r="E657" t="str">
            <v>UN</v>
          </cell>
          <cell r="G657">
            <v>3</v>
          </cell>
          <cell r="H657">
            <v>48.05</v>
          </cell>
          <cell r="I657">
            <v>151.06</v>
          </cell>
        </row>
        <row r="658">
          <cell r="B658" t="str">
            <v>10.01.67</v>
          </cell>
          <cell r="C658" t="str">
            <v>FORN. DE CURVA F.FUNDIDO FF PN10 DN=200 MM X 45</v>
          </cell>
          <cell r="D658" t="str">
            <v>06.200.217-1</v>
          </cell>
          <cell r="E658" t="str">
            <v>UN</v>
          </cell>
          <cell r="G658">
            <v>2</v>
          </cell>
          <cell r="H658">
            <v>143.62</v>
          </cell>
          <cell r="I658">
            <v>451.54</v>
          </cell>
        </row>
        <row r="659">
          <cell r="B659" t="str">
            <v>10.01.68</v>
          </cell>
          <cell r="C659" t="str">
            <v>FORN. HASTE PROLONGAMENTO 1.1/8"" COM QUADRADO E BOCA DE CHAVE  ATÉ 1 m</v>
          </cell>
          <cell r="D659" t="str">
            <v>06.200.462-3</v>
          </cell>
          <cell r="E659" t="str">
            <v>UN</v>
          </cell>
          <cell r="G659">
            <v>2</v>
          </cell>
          <cell r="H659">
            <v>158.61000000000001</v>
          </cell>
          <cell r="I659">
            <v>498.66</v>
          </cell>
        </row>
        <row r="660">
          <cell r="B660" t="str">
            <v>10.01.69</v>
          </cell>
          <cell r="C660" t="str">
            <v>FORN. DE HASTE PROLONGAMENTO 1.1/8"" POR M ADICIONAL</v>
          </cell>
          <cell r="D660" t="str">
            <v>06.200.462-4</v>
          </cell>
          <cell r="E660" t="str">
            <v>M</v>
          </cell>
          <cell r="G660">
            <v>5</v>
          </cell>
          <cell r="H660">
            <v>158.61000000000001</v>
          </cell>
          <cell r="I660">
            <v>498.66</v>
          </cell>
        </row>
        <row r="661">
          <cell r="B661" t="str">
            <v>10.01.70</v>
          </cell>
          <cell r="C661" t="str">
            <v>FORN. MANCAL INTERMEDIARIO  1.1/8" C/CHUMBADORES</v>
          </cell>
          <cell r="D661" t="str">
            <v>06.200.464-1</v>
          </cell>
          <cell r="E661" t="str">
            <v>UN</v>
          </cell>
          <cell r="G661">
            <v>2</v>
          </cell>
          <cell r="H661">
            <v>206.2</v>
          </cell>
          <cell r="I661">
            <v>648.29</v>
          </cell>
        </row>
        <row r="662">
          <cell r="B662" t="str">
            <v>10.01.71</v>
          </cell>
          <cell r="C662" t="str">
            <v>FORN. E ASSENTAMENTO DE TAMPA P/ REGISTRO FO.FO., DN=100mm - NA RUA</v>
          </cell>
          <cell r="D662" t="str">
            <v>06.016.061-0</v>
          </cell>
          <cell r="E662" t="str">
            <v>UN</v>
          </cell>
          <cell r="G662">
            <v>2</v>
          </cell>
          <cell r="H662">
            <v>83.38</v>
          </cell>
          <cell r="I662">
            <v>258.22000000000003</v>
          </cell>
        </row>
        <row r="663">
          <cell r="B663" t="str">
            <v>10.01.72</v>
          </cell>
          <cell r="C663" t="str">
            <v xml:space="preserve">FORNECIMENTO DE TUBO DE FERRO FUNDIDO (SEM ASSENTAMENTO), DÚCTIL, CLASSE K-12, PN-10, PONTA-FLANGE, EXCL. ACESSÓRIOS DA JUNTA, COM DIÂMETRO DE 200 mm, COMPRIMENTO DE 0,5 A 1,00 </v>
          </cell>
          <cell r="D663" t="str">
            <v>06.201.104-0</v>
          </cell>
          <cell r="E663" t="str">
            <v>UN</v>
          </cell>
          <cell r="G663">
            <v>2</v>
          </cell>
          <cell r="H663">
            <v>188.72</v>
          </cell>
          <cell r="I663">
            <v>469.91</v>
          </cell>
        </row>
        <row r="664">
          <cell r="B664" t="str">
            <v>10.01.73</v>
          </cell>
          <cell r="C664" t="str">
            <v>FORNECIMENTO DE ADICIONAL DE EXTENSÃO EXCEDENTE A 1,00 m DE TUBO DE FERRO FUNDIDO (EXCL. ASSENTAMENTO), DÚCTIL, CLASSE K-12, COM DIÂMETRO DE 200 mm</v>
          </cell>
          <cell r="D664" t="str">
            <v>06.201.154-0</v>
          </cell>
          <cell r="E664" t="str">
            <v>UN</v>
          </cell>
          <cell r="G664">
            <v>10</v>
          </cell>
          <cell r="H664">
            <v>174.9</v>
          </cell>
          <cell r="I664">
            <v>435.5</v>
          </cell>
        </row>
        <row r="665">
          <cell r="B665" t="str">
            <v>10.01.74</v>
          </cell>
          <cell r="C665" t="str">
            <v>DEGRAU DE FERRO FUNDIDO COM 3,0KG, FIXADO EM CONCRETO.  FORNECIMENTO E COLOCAÇÃO</v>
          </cell>
          <cell r="D665" t="str">
            <v>06.016.081-0</v>
          </cell>
          <cell r="E665" t="str">
            <v>UN</v>
          </cell>
          <cell r="G665">
            <v>43</v>
          </cell>
          <cell r="H665">
            <v>27.35</v>
          </cell>
          <cell r="I665">
            <v>84.7</v>
          </cell>
        </row>
        <row r="666">
          <cell r="B666" t="str">
            <v>10.02</v>
          </cell>
          <cell r="C666" t="str">
            <v>ASSENTAMENTO</v>
          </cell>
        </row>
        <row r="667">
          <cell r="B667" t="str">
            <v>10.02.01</v>
          </cell>
          <cell r="C667" t="str">
            <v>MONTAGEM DE TUBOS, PEÇAS E CONEXÕES</v>
          </cell>
        </row>
        <row r="668">
          <cell r="B668" t="str">
            <v>10.02.01.01</v>
          </cell>
          <cell r="C668" t="str">
            <v>MONTAGEM SEM FORNECIMENTO, DE ACESSÓRIOS HIDRAULICOS TIPO "WAFER" (VÁLVULAS BORBOLETA, VÁLVULAS DE RETENÇÃO E SIMILARES), PARA MONTAGEM ENTRE FLANGES ADJACENTES CLASSE PN-10, INCLUSIVE O FORNECIMENTO DOS MATERIAIS PARA AS JUNTAS (TIRANTES COM PORCAS E PAR</v>
          </cell>
          <cell r="D668" t="str">
            <v>06.011.020-5</v>
          </cell>
          <cell r="E668" t="str">
            <v>UN</v>
          </cell>
          <cell r="F668">
            <v>5</v>
          </cell>
          <cell r="G668">
            <v>0</v>
          </cell>
          <cell r="H668">
            <v>230.11</v>
          </cell>
          <cell r="I668">
            <v>561</v>
          </cell>
        </row>
        <row r="669">
          <cell r="B669" t="str">
            <v>10.02.01.02</v>
          </cell>
          <cell r="C669" t="str">
            <v>MONTAGEDM DE JUNTA DE DESMONTAGEM DE FERRO FUNDIDO DN=400MM</v>
          </cell>
          <cell r="D669" t="str">
            <v>06.001.011-6</v>
          </cell>
          <cell r="E669" t="str">
            <v>UN</v>
          </cell>
          <cell r="F669">
            <v>10</v>
          </cell>
          <cell r="G669">
            <v>0</v>
          </cell>
          <cell r="H669">
            <v>56.25</v>
          </cell>
          <cell r="I669">
            <v>104.62</v>
          </cell>
        </row>
        <row r="670">
          <cell r="B670" t="str">
            <v>10.02.01.03</v>
          </cell>
          <cell r="C670" t="str">
            <v>MONTAGEM DE JUNTA GIBAULT  ACIMA DE DN 300 MM</v>
          </cell>
          <cell r="D670" t="str">
            <v>06.001.009-2</v>
          </cell>
          <cell r="E670" t="str">
            <v>UN</v>
          </cell>
          <cell r="F670">
            <v>5</v>
          </cell>
          <cell r="G670">
            <v>0</v>
          </cell>
          <cell r="H670">
            <v>30.86</v>
          </cell>
          <cell r="I670">
            <v>57.39</v>
          </cell>
        </row>
        <row r="671">
          <cell r="B671" t="str">
            <v>10.02.01.04</v>
          </cell>
          <cell r="C671" t="str">
            <v>MONTAGEM DE PEÇAS OU TUBOS ATÉ 1 M C/FLANGES, COM FORN. DOS MAT.DAS JUNTAS, POR JUNTA DN=1200 MM</v>
          </cell>
          <cell r="D671" t="str">
            <v>06.011.119-0</v>
          </cell>
          <cell r="E671" t="str">
            <v>UN</v>
          </cell>
          <cell r="F671">
            <v>57.28</v>
          </cell>
          <cell r="G671">
            <v>0</v>
          </cell>
          <cell r="H671">
            <v>1181.7</v>
          </cell>
          <cell r="I671">
            <v>2880.98</v>
          </cell>
        </row>
        <row r="672">
          <cell r="B672" t="str">
            <v>10.02.01.05</v>
          </cell>
          <cell r="C672" t="str">
            <v>ADICIONAL  DE MONTAGEM DE COMPR. EXCEDENTE DE 1 M EM CADA TUBO C/FLANGES DN= 900 MM</v>
          </cell>
          <cell r="D672" t="str">
            <v>06.011.206-0</v>
          </cell>
          <cell r="E672" t="str">
            <v>M</v>
          </cell>
          <cell r="F672">
            <v>6</v>
          </cell>
          <cell r="G672">
            <v>0</v>
          </cell>
          <cell r="H672">
            <v>4.0599999999999996</v>
          </cell>
          <cell r="I672">
            <v>9.89</v>
          </cell>
        </row>
        <row r="673">
          <cell r="B673" t="str">
            <v>10.02.01.06</v>
          </cell>
          <cell r="C673" t="str">
            <v>MONTAGEM E ASSENTAMENTO DE PEÇAS DE CHAPA DE AÇO, INCLUSIVE SOLDA E REVESTIMENTO DAS JUNTAS, EXCLUSIVE O FORNECIMENTO DAS PEÇAS E DOS MATERIAIS DO REVESTIMENTO DAS JUNTAS, POR JUNTA SOLDADA COM DIÂMETRO DE 500MM E ESPESSURA DE 3/8"</v>
          </cell>
          <cell r="D673" t="str">
            <v>06.020.332-0</v>
          </cell>
          <cell r="E673" t="str">
            <v>UN</v>
          </cell>
          <cell r="F673">
            <v>5</v>
          </cell>
          <cell r="G673">
            <v>0</v>
          </cell>
          <cell r="H673">
            <v>207.51</v>
          </cell>
          <cell r="I673">
            <v>411.07</v>
          </cell>
        </row>
        <row r="674">
          <cell r="B674" t="str">
            <v>10.02.01.07</v>
          </cell>
          <cell r="C674" t="str">
            <v xml:space="preserve">MONTAGEM DE PEDESTAL, HASTE E VOLANTE </v>
          </cell>
          <cell r="D674" t="str">
            <v>06.001.305-0</v>
          </cell>
          <cell r="E674" t="str">
            <v>CJ</v>
          </cell>
          <cell r="F674">
            <v>7</v>
          </cell>
          <cell r="G674">
            <v>7</v>
          </cell>
          <cell r="H674">
            <v>72.09</v>
          </cell>
          <cell r="I674">
            <v>134.08000000000001</v>
          </cell>
        </row>
        <row r="675">
          <cell r="B675" t="str">
            <v>10.02.01.08</v>
          </cell>
          <cell r="C675" t="str">
            <v>MONTAGEM DE PEÇAS OU TUBOS ATÉ 1 M C/FLANGES, COM FORN. DOS MAT.DAS JUNTAS, POR JUNTA DN=900 MM</v>
          </cell>
          <cell r="D675" t="str">
            <v>06.011.116-0</v>
          </cell>
          <cell r="E675" t="str">
            <v>UN</v>
          </cell>
          <cell r="F675">
            <v>5</v>
          </cell>
          <cell r="G675">
            <v>10</v>
          </cell>
          <cell r="H675">
            <v>677.14</v>
          </cell>
          <cell r="I675">
            <v>1650.86</v>
          </cell>
        </row>
        <row r="676">
          <cell r="B676" t="str">
            <v>10.02.01.09</v>
          </cell>
          <cell r="C676" t="str">
            <v>MONTAGEM DE PEÇAS OU TUBOS ATÉ 1 M C/FLANGES, COM FORN. DOS MAT.DAS JUNTAS, POR JUNTA DN=400 MM</v>
          </cell>
          <cell r="D676" t="str">
            <v>06.011.109-0</v>
          </cell>
          <cell r="E676" t="str">
            <v>UN</v>
          </cell>
          <cell r="F676">
            <v>49</v>
          </cell>
          <cell r="G676">
            <v>24</v>
          </cell>
          <cell r="H676">
            <v>106.15</v>
          </cell>
          <cell r="I676">
            <v>258.79000000000002</v>
          </cell>
        </row>
        <row r="677">
          <cell r="B677" t="str">
            <v>10.02.01.10</v>
          </cell>
          <cell r="C677" t="str">
            <v>MONTAGEM SEM  FORNECIMENTO, DE VÁLVULAS DE GAVETA (REGISTROS), VÁLVULAS DE RETENÇÃO, VENTOSAS, HIDRANTES, ETC, COM FLANGES CLASSE PN-10, INCLUSIVE O FORNECIMENTO DOS MATERIAIS PARA AS JUNTAS (ARRUELAS DE BORRACHA E PARAFUSOS COM PORCAS), POR JUNTA FLANGEA</v>
          </cell>
          <cell r="D677" t="str">
            <v>06.011.229-0</v>
          </cell>
          <cell r="E677" t="str">
            <v>UN</v>
          </cell>
          <cell r="F677">
            <v>10</v>
          </cell>
          <cell r="G677">
            <v>24</v>
          </cell>
          <cell r="H677">
            <v>184.84</v>
          </cell>
          <cell r="I677">
            <v>450.63</v>
          </cell>
        </row>
        <row r="678">
          <cell r="B678" t="str">
            <v>10.02.01.11</v>
          </cell>
          <cell r="C678" t="str">
            <v>MONTAGEM DE PEÇAS OU TUBOS ATÉ 1 M C/FLANGES, COM FORN. DOS MAT.DAS JUNTAS, POR JUNTA DN=500 MM</v>
          </cell>
          <cell r="D678" t="str">
            <v>06.011.111-0</v>
          </cell>
          <cell r="E678" t="str">
            <v>UN</v>
          </cell>
          <cell r="F678">
            <v>15</v>
          </cell>
          <cell r="G678">
            <v>15</v>
          </cell>
          <cell r="H678">
            <v>221.26</v>
          </cell>
          <cell r="I678">
            <v>539.42999999999995</v>
          </cell>
        </row>
        <row r="679">
          <cell r="B679" t="str">
            <v>10.02.01.12</v>
          </cell>
          <cell r="C679" t="str">
            <v>MONTAGEM SEM  FORNECIMENTO, DE VÁLVULAS DE GAVETA (REGISTROS), VÁLVULAS DE RETENÇÃO, VENTOSAS, HIDRANTES, ETC, COM FLANGES CLASSE PN-10, INCLUSIVE O FORNECIMENTO DOS MATERIAIS PARA AS JUNTAS (ARRUELAS DE BORRACHA E PARAFUSOS COM PORCAS), POR JUNTA FLANGEA</v>
          </cell>
          <cell r="D679" t="str">
            <v>06.011.231-0</v>
          </cell>
          <cell r="E679" t="str">
            <v>UN</v>
          </cell>
          <cell r="F679">
            <v>10</v>
          </cell>
          <cell r="G679">
            <v>12</v>
          </cell>
          <cell r="H679">
            <v>222.65</v>
          </cell>
          <cell r="I679">
            <v>542.82000000000005</v>
          </cell>
        </row>
        <row r="680">
          <cell r="B680" t="str">
            <v>10.02.01.13</v>
          </cell>
          <cell r="C680" t="str">
            <v>MONTAGEM DE PEÇAS OU TUBOS ATÉ 1 M C/FLANGES, COM FORN. DOS MAT.DAS JUNTAS, POR JUNTA DN=600 MM</v>
          </cell>
          <cell r="D680" t="str">
            <v>06.011.112-0</v>
          </cell>
          <cell r="E680" t="str">
            <v>UN</v>
          </cell>
          <cell r="F680">
            <v>2</v>
          </cell>
          <cell r="G680">
            <v>0</v>
          </cell>
          <cell r="H680">
            <v>184.5</v>
          </cell>
          <cell r="I680">
            <v>449.81</v>
          </cell>
        </row>
        <row r="681">
          <cell r="B681" t="str">
            <v>10.02.01.14</v>
          </cell>
          <cell r="C681" t="str">
            <v>MONTAGEM DE PEÇAS OU TUBOS ATÉ 1 M C/FLANGES, COM FORN. DOS MAT.DAS JUNTAS, POR JUNTA DN=700 MM</v>
          </cell>
          <cell r="D681" t="str">
            <v>06.011.113-0</v>
          </cell>
          <cell r="E681" t="str">
            <v>UN</v>
          </cell>
          <cell r="F681">
            <v>3</v>
          </cell>
          <cell r="G681">
            <v>0</v>
          </cell>
          <cell r="H681">
            <v>442.88</v>
          </cell>
          <cell r="I681">
            <v>1079.74</v>
          </cell>
        </row>
        <row r="682">
          <cell r="B682" t="str">
            <v>10.02.01.15</v>
          </cell>
          <cell r="C682" t="str">
            <v>MONTAGEM COMPORTA ACIMA DE DN = 0,70 X 0,70 M</v>
          </cell>
          <cell r="D682" t="str">
            <v>06.001.300-0</v>
          </cell>
          <cell r="E682" t="str">
            <v>UN</v>
          </cell>
          <cell r="F682">
            <v>7</v>
          </cell>
          <cell r="G682">
            <v>7</v>
          </cell>
          <cell r="H682">
            <v>283.29000000000002</v>
          </cell>
          <cell r="I682">
            <v>526.91</v>
          </cell>
        </row>
        <row r="683">
          <cell r="B683" t="str">
            <v>10.02.01.16</v>
          </cell>
          <cell r="C683" t="str">
            <v>MONTAGEM DE PEÇAS OU TUBOS ATÉ 1 M C/FLANGES, COM FORN. DOS MAT.DAS JUNTAS, POR JUNTA DN=800 MM</v>
          </cell>
          <cell r="D683" t="str">
            <v>06.011.115-0</v>
          </cell>
          <cell r="E683" t="str">
            <v>UN</v>
          </cell>
          <cell r="F683">
            <v>3</v>
          </cell>
          <cell r="G683">
            <v>0</v>
          </cell>
          <cell r="H683">
            <v>590.55999999999995</v>
          </cell>
          <cell r="I683">
            <v>1439.78</v>
          </cell>
        </row>
        <row r="684">
          <cell r="B684" t="str">
            <v>10.02.01.17</v>
          </cell>
          <cell r="C684" t="str">
            <v>CUSTO ADICIONAL, DE ASSENTAMENTO SEM FORNECIMENTO, DE TUBOS DE FERRO FUNDIDO OU AÇO, COM FLANGES CLASSE PN-10 OU PN-16 OU PN-25, POR METRO DE TUBO EXCEDENTE A 1,00M DE COMPRIMENTO, COM DIÂMETRO DE 400MM</v>
          </cell>
          <cell r="D684" t="str">
            <v>06.011.199-0</v>
          </cell>
          <cell r="E684" t="str">
            <v>M</v>
          </cell>
          <cell r="G684">
            <v>29.7</v>
          </cell>
          <cell r="H684">
            <v>2.71</v>
          </cell>
          <cell r="I684">
            <v>6.6</v>
          </cell>
        </row>
        <row r="685">
          <cell r="B685" t="str">
            <v>10.02.01.18</v>
          </cell>
          <cell r="C685" t="str">
            <v>MONTAGEM SEM FORNECIMENTO, DE VÁLVULAS DE GAVETA (REGISTROS), VÁLVULAS DE RETENÇÃO, VENTOSAS, HIDRANTES, ETC, COM FLANGES CLASSE PN-10, INCLUSIVE O FORNECIMENTO DOS MATERIAIS PARA AS JUNTAS (ARRUELAS DE BOORACHA E PARAFUSOS COM PORCAS), POR JUNTA FLANGEAD</v>
          </cell>
          <cell r="D685" t="str">
            <v>06.011.224-0</v>
          </cell>
          <cell r="E685" t="str">
            <v>UN</v>
          </cell>
          <cell r="G685">
            <v>12</v>
          </cell>
          <cell r="H685">
            <v>20.85</v>
          </cell>
          <cell r="I685">
            <v>50.83</v>
          </cell>
        </row>
        <row r="686">
          <cell r="B686" t="str">
            <v>10.02.01.19</v>
          </cell>
          <cell r="C686" t="str">
            <v>MONTAGEM E ASSENTAMENTO DE PEÇAS DE CHAPA DE AÇO DE 1/4” DE ESPESSURA, POR JUNTA SOLDADA, DE 1.000MM DE DIÂMETRO, INCLUSIVE SOLDA, EXCLUSIVE FORNECIMENTO DAS PEÇAS E DOS MATERIAIS DE REVESTIMENTO DAS JUNTAS</v>
          </cell>
          <cell r="D686" t="str">
            <v>06.020.035-9</v>
          </cell>
          <cell r="E686" t="str">
            <v>UN</v>
          </cell>
          <cell r="G686">
            <v>5</v>
          </cell>
          <cell r="H686">
            <v>201.34</v>
          </cell>
          <cell r="I686">
            <v>398.85</v>
          </cell>
        </row>
        <row r="687">
          <cell r="B687" t="str">
            <v>10.02.01.20</v>
          </cell>
          <cell r="C687" t="str">
            <v>MONTAGEM DE PECAS OU TUBOS ATE 1M C/FLANGES, COM FORN. DOS MAT. DAS JUNTAS,  POR JUNTA DN = 200MM</v>
          </cell>
          <cell r="D687" t="str">
            <v>06.011.105-0</v>
          </cell>
          <cell r="E687" t="str">
            <v>UN</v>
          </cell>
          <cell r="G687">
            <v>5</v>
          </cell>
          <cell r="H687">
            <v>24.77</v>
          </cell>
          <cell r="I687">
            <v>60.38</v>
          </cell>
        </row>
        <row r="688">
          <cell r="B688" t="str">
            <v>10.02.01.21</v>
          </cell>
          <cell r="C688" t="str">
            <v>MONTAGEM DE PECAS OU TUBOS ATE 1M C/FLANGES, COM FORN. DOS MAT. DAS JUNTAS,  POR JUNTA DN = 100MM</v>
          </cell>
          <cell r="D688" t="str">
            <v>06.011.103-0</v>
          </cell>
          <cell r="E688" t="str">
            <v>UN</v>
          </cell>
          <cell r="G688">
            <v>3</v>
          </cell>
          <cell r="H688">
            <v>23.43</v>
          </cell>
          <cell r="I688">
            <v>57.12</v>
          </cell>
        </row>
        <row r="689">
          <cell r="B689" t="str">
            <v>10.02.01.22</v>
          </cell>
          <cell r="C689" t="str">
            <v>MONTAGEM SEM FORNECIMENTO, DE VÁLVULAS DE GAVETA (REGISTROS), VÁLVULAS DE RETENÇÃO, VENTOSAS, HIDRANTES, ETC, COM FLANGES CLASSE PN-10, INCLUSIVE O FORNECIMENTO DOS MATERIAIS PARA AS JUNTAS (ARRUELAS DE BOORACHA E PARAFUSOS COM PORCAS), POR JUNTA FLANGEAD</v>
          </cell>
          <cell r="D689" t="str">
            <v>06.011.225-0</v>
          </cell>
          <cell r="E689" t="str">
            <v>UN</v>
          </cell>
          <cell r="G689">
            <v>4</v>
          </cell>
          <cell r="H689">
            <v>34.22</v>
          </cell>
          <cell r="I689">
            <v>83.42</v>
          </cell>
        </row>
        <row r="690">
          <cell r="B690" t="str">
            <v>10.02.01.23</v>
          </cell>
          <cell r="C690" t="str">
            <v>ASSENT. PEÇAS F.FUND POR J. ELÁSTICA DN = 100 MM</v>
          </cell>
          <cell r="D690" t="str">
            <v>06.001.652-0</v>
          </cell>
          <cell r="E690" t="str">
            <v>UN</v>
          </cell>
          <cell r="G690">
            <v>9</v>
          </cell>
          <cell r="H690">
            <v>3.18</v>
          </cell>
          <cell r="I690">
            <v>5.91</v>
          </cell>
        </row>
        <row r="691">
          <cell r="B691" t="str">
            <v>10.03</v>
          </cell>
          <cell r="C691" t="str">
            <v>INSTALAÇÕES ELÉTRICAS</v>
          </cell>
        </row>
        <row r="692">
          <cell r="B692" t="str">
            <v>10.03.01</v>
          </cell>
          <cell r="C692" t="str">
            <v>POSTE DE CONCRETO DE 11 M X 300 KGF</v>
          </cell>
          <cell r="D692" t="str">
            <v>15.013.031-0</v>
          </cell>
          <cell r="E692" t="str">
            <v>UN</v>
          </cell>
          <cell r="F692">
            <v>2</v>
          </cell>
          <cell r="G692">
            <v>2</v>
          </cell>
          <cell r="H692">
            <v>492.92</v>
          </cell>
          <cell r="I692">
            <v>855.21</v>
          </cell>
        </row>
        <row r="693">
          <cell r="B693" t="str">
            <v>10.03.02</v>
          </cell>
          <cell r="C693" t="str">
            <v>FORNECIMENTO E INSTALAÇÃO  DE CHAVE FACA TRIPOLAR 250 V, 600A, COMANDO EM GRUPO, INCL. PORTA FUSÍVEIS</v>
          </cell>
          <cell r="D693" t="str">
            <v>15.007.635-0</v>
          </cell>
          <cell r="E693" t="str">
            <v>UN</v>
          </cell>
          <cell r="F693">
            <v>3</v>
          </cell>
          <cell r="G693">
            <v>3</v>
          </cell>
          <cell r="H693">
            <v>293.23</v>
          </cell>
          <cell r="I693">
            <v>637.48</v>
          </cell>
        </row>
        <row r="694">
          <cell r="B694" t="str">
            <v>10.03.03</v>
          </cell>
          <cell r="C694" t="str">
            <v xml:space="preserve">DISJUNTOR TERMOMAGNÉTICO TRIPOLAR DE 500 A 600A </v>
          </cell>
          <cell r="D694" t="str">
            <v>15.007.615-0</v>
          </cell>
          <cell r="E694" t="str">
            <v>UN</v>
          </cell>
          <cell r="F694">
            <v>1</v>
          </cell>
          <cell r="G694">
            <v>1</v>
          </cell>
          <cell r="H694">
            <v>1208.18</v>
          </cell>
          <cell r="I694">
            <v>2626.58</v>
          </cell>
        </row>
        <row r="695">
          <cell r="B695" t="str">
            <v>10.03.04</v>
          </cell>
          <cell r="C695" t="str">
            <v>TRANSFORMADOR 750 KVA, TRIFÁSICO, 60 Hz, FORN. E COLOCAÇÃO</v>
          </cell>
          <cell r="D695" t="str">
            <v>18.028.040-0</v>
          </cell>
          <cell r="E695" t="str">
            <v>UN</v>
          </cell>
          <cell r="F695">
            <v>2</v>
          </cell>
          <cell r="G695">
            <v>2</v>
          </cell>
          <cell r="H695">
            <v>18185.310000000001</v>
          </cell>
          <cell r="I695">
            <v>44408.52</v>
          </cell>
        </row>
        <row r="696">
          <cell r="B696" t="str">
            <v>10.03.05</v>
          </cell>
          <cell r="C696" t="str">
            <v>TRANSFORMADOR 45 KVA, TRIFÁSICO, 60 Hz, FORN. E COLOC.</v>
          </cell>
          <cell r="D696" t="str">
            <v>18.028.005-0</v>
          </cell>
          <cell r="E696" t="str">
            <v>UN</v>
          </cell>
          <cell r="F696">
            <v>1</v>
          </cell>
          <cell r="G696">
            <v>1</v>
          </cell>
          <cell r="H696">
            <v>2362.98</v>
          </cell>
          <cell r="I696">
            <v>5770.39</v>
          </cell>
        </row>
        <row r="697">
          <cell r="B697" t="str">
            <v>10.03.06</v>
          </cell>
          <cell r="C697" t="str">
            <v>QUADRO DE COMANDO P/5 BOMBAS (4+1) 125HP CONF. ESPECIF. DO PROJETO</v>
          </cell>
          <cell r="D697" t="str">
            <v>15.007.003-9</v>
          </cell>
          <cell r="E697" t="str">
            <v>UN</v>
          </cell>
          <cell r="F697">
            <v>1</v>
          </cell>
          <cell r="G697">
            <v>1</v>
          </cell>
          <cell r="H697">
            <v>49747.05</v>
          </cell>
          <cell r="I697">
            <v>108150.08</v>
          </cell>
        </row>
        <row r="698">
          <cell r="B698" t="str">
            <v>10.03.07</v>
          </cell>
          <cell r="C698" t="str">
            <v>MONTAGEM PAINEL PARTIDA P/ MOTOR-BOMBA ACIMA DE 100 CV A 400 CV</v>
          </cell>
          <cell r="D698" t="str">
            <v>06.400.014-0</v>
          </cell>
          <cell r="E698" t="str">
            <v>UN</v>
          </cell>
          <cell r="F698">
            <v>1</v>
          </cell>
          <cell r="G698">
            <v>1</v>
          </cell>
          <cell r="H698">
            <v>131.80000000000001</v>
          </cell>
          <cell r="I698">
            <v>198.22</v>
          </cell>
        </row>
        <row r="699">
          <cell r="B699" t="str">
            <v>10.04</v>
          </cell>
          <cell r="C699" t="str">
            <v>EQUIPAMENTOS E INSTALAÇÕES COMPLEMENTARES</v>
          </cell>
        </row>
        <row r="700">
          <cell r="B700" t="str">
            <v>10.04.01</v>
          </cell>
          <cell r="C700" t="str">
            <v>FORN. CONJ. RECALQUE P/ ESGOTOS C/ GRUPO MOTOR-BOMBA CENTRIFUGA EIXO HORIZONTAL, MOTOR DE 125 CV, AMT 20,05 m.c.a.VAZÃO UNITÁRIA 229,19 l/s CONFORME ESPECIFICAÇÃO</v>
          </cell>
          <cell r="D700" t="str">
            <v>18.050.000-8</v>
          </cell>
          <cell r="E700" t="str">
            <v>UN</v>
          </cell>
          <cell r="F700">
            <v>5</v>
          </cell>
          <cell r="G700">
            <v>3</v>
          </cell>
          <cell r="H700">
            <v>126136.4</v>
          </cell>
          <cell r="I700">
            <v>231838.7</v>
          </cell>
        </row>
        <row r="701">
          <cell r="B701" t="str">
            <v>10.04.02</v>
          </cell>
          <cell r="C701" t="str">
            <v>MONTAGEM CONJUNTO MOTOR BOMBA ACIMA DE 100 CV ATE 400 CV</v>
          </cell>
          <cell r="D701" t="str">
            <v>06.400.005-0</v>
          </cell>
          <cell r="E701" t="str">
            <v>UN</v>
          </cell>
          <cell r="F701">
            <v>5</v>
          </cell>
          <cell r="G701">
            <v>3</v>
          </cell>
          <cell r="H701">
            <v>3592.84</v>
          </cell>
          <cell r="I701">
            <v>5403.63</v>
          </cell>
        </row>
        <row r="702">
          <cell r="B702" t="str">
            <v>10.04.03</v>
          </cell>
          <cell r="C702" t="str">
            <v>FORN. E MONT. DE SISTEMA DE GRADEAMENTO (MECÂNICA (e=1"), L=775 MM, PROF. POÇO=5510 MM) CONF. ESPECIFICAÇÃO</v>
          </cell>
          <cell r="D702" t="str">
            <v>18.050.015-7</v>
          </cell>
          <cell r="E702" t="str">
            <v>CJ</v>
          </cell>
          <cell r="F702">
            <v>2</v>
          </cell>
          <cell r="G702">
            <v>0</v>
          </cell>
          <cell r="H702">
            <v>86558.02</v>
          </cell>
          <cell r="I702">
            <v>159093.64000000001</v>
          </cell>
        </row>
        <row r="703">
          <cell r="B703" t="str">
            <v>10.04.04</v>
          </cell>
          <cell r="C703" t="str">
            <v xml:space="preserve">FORN. E MONTAGEM DE TALHA ELÉTRICA C/ TROLLEY C/ CAPACIDADE P/ 2500 kg, ALTURA DE ELEVAÇÃO=12M, EXCL. MONOVIA </v>
          </cell>
          <cell r="D703" t="str">
            <v>18.050.011-4</v>
          </cell>
          <cell r="E703" t="str">
            <v>UN</v>
          </cell>
          <cell r="F703">
            <v>1</v>
          </cell>
          <cell r="G703">
            <v>1</v>
          </cell>
          <cell r="H703">
            <v>11934.68</v>
          </cell>
          <cell r="I703">
            <v>21935.94</v>
          </cell>
        </row>
        <row r="704">
          <cell r="B704" t="str">
            <v>10.04.05</v>
          </cell>
          <cell r="C704" t="str">
            <v>FORN. E MONTAGEM DE ELEM. ESTRUT. (VIGAS ISOLADAS, ESCORAS, PÓRTICOS, ESCADAS, TRILHOS) EM PERFIS AÇO "I" OU "H" ACIMA DE 8" ATÉ 12", INCLUSIVE PERDAS</v>
          </cell>
          <cell r="D704" t="str">
            <v>11.016.022-0</v>
          </cell>
          <cell r="E704" t="str">
            <v>KG</v>
          </cell>
          <cell r="F704">
            <v>984</v>
          </cell>
          <cell r="G704">
            <v>984</v>
          </cell>
          <cell r="H704">
            <v>4.33</v>
          </cell>
          <cell r="I704">
            <v>7.81</v>
          </cell>
        </row>
        <row r="705">
          <cell r="B705" t="str">
            <v>10.04.06</v>
          </cell>
          <cell r="C705" t="str">
            <v>FORN. E MONT. DE SISTEMA DE GRADEAMENTO MECÂNICA (e=1"), L=1000 MM, PROF. POÇO=16395 MM) CONF. ESPECIFICAÇÃO</v>
          </cell>
          <cell r="D705" t="str">
            <v>18.050.015-7</v>
          </cell>
          <cell r="E705" t="str">
            <v>CJ</v>
          </cell>
          <cell r="G705">
            <v>3</v>
          </cell>
          <cell r="H705">
            <v>119784</v>
          </cell>
          <cell r="I705">
            <v>220162.99</v>
          </cell>
        </row>
        <row r="706">
          <cell r="B706" t="str">
            <v>10.04.07</v>
          </cell>
          <cell r="C706" t="str">
            <v>CONJ. MOTO-BOMBA SUBMERSÍVEL, POT 2CV (Q=20M³/H, H=19MCA). FORNECIMENTO E COLOCAÇÃO</v>
          </cell>
          <cell r="D706" t="str">
            <v>18.029.080-0</v>
          </cell>
          <cell r="E706" t="str">
            <v>CJ</v>
          </cell>
          <cell r="G706">
            <v>1</v>
          </cell>
          <cell r="H706">
            <v>631.75</v>
          </cell>
          <cell r="I706">
            <v>1184.53</v>
          </cell>
        </row>
        <row r="707">
          <cell r="B707">
            <v>11</v>
          </cell>
          <cell r="C707" t="str">
            <v>URBANIZAÇÃO</v>
          </cell>
        </row>
        <row r="708">
          <cell r="B708" t="str">
            <v>11.01</v>
          </cell>
          <cell r="C708" t="str">
            <v>PEQUENAS CONSTRUÇÕES E FECHAMENTO DO TERRENO</v>
          </cell>
        </row>
        <row r="709">
          <cell r="B709" t="str">
            <v>11.01.01</v>
          </cell>
          <cell r="C709" t="str">
            <v>CERCA DE MOIRÕES DE CONCRETO 10 X 12 CM, COMPR.=2,5 M ESPAÇADOS DE 3M COM 8 FIADAS DE ARAME FARPADO Nº 14, INCLUSIVE ESTICADORES</v>
          </cell>
          <cell r="D709" t="str">
            <v>05.035.005-0</v>
          </cell>
          <cell r="E709" t="str">
            <v>M</v>
          </cell>
          <cell r="F709">
            <v>245</v>
          </cell>
          <cell r="G709">
            <v>245</v>
          </cell>
          <cell r="H709">
            <v>9.1199999999999992</v>
          </cell>
          <cell r="I709">
            <v>20.170000000000002</v>
          </cell>
        </row>
        <row r="710">
          <cell r="B710" t="str">
            <v>11.01.02</v>
          </cell>
          <cell r="C710" t="str">
            <v>PORTÃO EM TUBOS F. G 1' E 1.1/2", C/ 2 FLS DE ABRIR C/CHAPA DE F. GALV Nº 16, INCLUSIVE FERRAGENS, EXCL. PINTURA</v>
          </cell>
          <cell r="D710" t="str">
            <v>14.002.051-0</v>
          </cell>
          <cell r="E710" t="str">
            <v>M2</v>
          </cell>
          <cell r="F710">
            <v>9.42</v>
          </cell>
          <cell r="G710">
            <v>9.42</v>
          </cell>
          <cell r="H710">
            <v>282.89</v>
          </cell>
          <cell r="I710">
            <v>571.42999999999995</v>
          </cell>
        </row>
        <row r="711">
          <cell r="B711" t="str">
            <v>11.02</v>
          </cell>
          <cell r="C711" t="str">
            <v>PAVIMENTAÇÃO DE ÁREAS EXTERNAS E ACESSOS</v>
          </cell>
        </row>
        <row r="712">
          <cell r="B712" t="str">
            <v>11.02.01</v>
          </cell>
          <cell r="C712" t="str">
            <v>PREPARO MANUAL DO TERRENO C/FERRAMENTAS MANUAIS E RASPAGEM EVENTUALMENTE ATÉ 0,30 M DE PROFUNDIDADE E AFASTAMENTO LATERAL DO MATERIAL EXCEDENTE EXCLUSIVE COMPACTAÇÃO</v>
          </cell>
          <cell r="D712" t="str">
            <v>01.005.001-0</v>
          </cell>
          <cell r="E712" t="str">
            <v>M2</v>
          </cell>
          <cell r="F712">
            <v>995</v>
          </cell>
          <cell r="G712">
            <v>2925</v>
          </cell>
          <cell r="H712">
            <v>1.82</v>
          </cell>
          <cell r="I712">
            <v>3.4</v>
          </cell>
        </row>
        <row r="713">
          <cell r="B713" t="str">
            <v>11.02.02</v>
          </cell>
          <cell r="C713" t="str">
            <v>DESMATAMENTO E LIMPEZA DO TERRENOS C/ TRATOR D7</v>
          </cell>
          <cell r="D713" t="str">
            <v>01.006.004-0</v>
          </cell>
          <cell r="E713" t="str">
            <v>M2</v>
          </cell>
          <cell r="F713">
            <v>995</v>
          </cell>
          <cell r="G713">
            <v>2925</v>
          </cell>
          <cell r="H713">
            <v>0.69</v>
          </cell>
          <cell r="I713">
            <v>1.46</v>
          </cell>
        </row>
        <row r="714">
          <cell r="B714" t="str">
            <v>11.02.03</v>
          </cell>
          <cell r="C714" t="str">
            <v>BASE OU SUB-BASE ESTABILIZADA GRANULOMETRICAMENTE, COM MISTURA DE 2 OU MAIS MATERIAIS, DE ACORDO COM AS "INSTRUÇÕES PARA EXECUÇÃO" DO DER-RJ, EXCL. ESCAVAÇÃO E TRANSPORTE DOS MATERIAIS, INCLUSIVE TRANSPORTE DE ÁGUA</v>
          </cell>
          <cell r="D714" t="str">
            <v>08.003.001-0</v>
          </cell>
          <cell r="E714" t="str">
            <v>M3</v>
          </cell>
          <cell r="F714">
            <v>200</v>
          </cell>
          <cell r="G714">
            <v>60</v>
          </cell>
          <cell r="H714">
            <v>70.14</v>
          </cell>
          <cell r="I714">
            <v>133.4</v>
          </cell>
        </row>
        <row r="715">
          <cell r="B715" t="str">
            <v>11.02.04</v>
          </cell>
          <cell r="C715" t="str">
            <v>REVESTIMENTO DE CBUQ COM 5 CM DE ESPESSURA, EM UMA CAMADA, CONF. INSTRUÇÕES P/ EXECUÇÃO DO DER-RJ, EXCLUSIVE O TRANSPORTE DE USINA PARA PISTA E CONSIDERANDO PRODUÇÃO DE 4.000 T/MÊS</v>
          </cell>
          <cell r="D715" t="str">
            <v>08.015.052-0</v>
          </cell>
          <cell r="E715" t="str">
            <v>M2</v>
          </cell>
          <cell r="F715">
            <v>995</v>
          </cell>
          <cell r="G715">
            <v>300</v>
          </cell>
          <cell r="H715">
            <v>12.33</v>
          </cell>
          <cell r="I715">
            <v>28.56</v>
          </cell>
        </row>
        <row r="716">
          <cell r="B716" t="str">
            <v>11.02.05</v>
          </cell>
          <cell r="C716" t="str">
            <v>SARJETA E MEIO-FIO CONJUGADOS TIPO DER-RJ, MOLDADO NO LOCAL, BASE DE 65 CM DE ALTURA DE 30 CM</v>
          </cell>
          <cell r="D716" t="str">
            <v>08.027.010-0</v>
          </cell>
          <cell r="E716" t="str">
            <v>M</v>
          </cell>
          <cell r="F716">
            <v>270</v>
          </cell>
          <cell r="G716">
            <v>270</v>
          </cell>
          <cell r="H716">
            <v>28.84</v>
          </cell>
          <cell r="I716">
            <v>45.91</v>
          </cell>
        </row>
        <row r="717">
          <cell r="B717" t="str">
            <v>11.02.06</v>
          </cell>
          <cell r="C717" t="str">
            <v>PAVIMENTAÇÃO DE LAJOTAS DE CONCRETO, ALTAMENTE VIBRADO, INTERTRAVADO, COM ARTICULAÇÃO VERTICAL, PRÉ-FABRICADOS, COM ESPESSURA DE 6CM, ASSENTES SOBRE COLCHÃO DE PÓ-DE-PEDRA, AREIA OU MATERIAL EQUIVALENTE, COM AS JUNTAS TOMADAS COM ARGAMASSA DE CIMENTO E AR</v>
          </cell>
          <cell r="D717" t="str">
            <v>08.020.008-0</v>
          </cell>
          <cell r="E717" t="str">
            <v>M2</v>
          </cell>
          <cell r="G717">
            <v>600</v>
          </cell>
          <cell r="H717">
            <v>24.85</v>
          </cell>
          <cell r="I717">
            <v>40.85</v>
          </cell>
        </row>
        <row r="718">
          <cell r="B718" t="str">
            <v>11.03</v>
          </cell>
          <cell r="C718" t="str">
            <v>PAISAGISMO</v>
          </cell>
        </row>
        <row r="719">
          <cell r="B719" t="str">
            <v>11.03.01</v>
          </cell>
          <cell r="C719" t="str">
            <v>ÁREAS GRAMADAS, TIPO SÃO CARLOS, BATATAIS, LARGA OU SANTO AGOSTINHO, FORNECIMENTO E COLOCAÇÃO, INCLUSIVE PREPARO DO TERRENO</v>
          </cell>
          <cell r="D719" t="str">
            <v>09.001.001-0</v>
          </cell>
          <cell r="E719" t="str">
            <v>M2</v>
          </cell>
          <cell r="F719">
            <v>2125</v>
          </cell>
          <cell r="G719">
            <v>0</v>
          </cell>
          <cell r="H719">
            <v>4.03</v>
          </cell>
          <cell r="I719">
            <v>7.16</v>
          </cell>
        </row>
        <row r="720">
          <cell r="B720">
            <v>12</v>
          </cell>
          <cell r="C720" t="str">
            <v>LINHA DE RECALQUE</v>
          </cell>
        </row>
        <row r="721">
          <cell r="B721" t="str">
            <v>12.01</v>
          </cell>
          <cell r="C721" t="str">
            <v>ESCAVACAO E ATERRO</v>
          </cell>
        </row>
        <row r="722">
          <cell r="B722" t="str">
            <v>12.01.01</v>
          </cell>
          <cell r="C722" t="str">
            <v>ESCAV. MEC. VALA ESCORADA, 1ª CATEG C/ESCAVADEIRA HIDRÁULICA, ENTRE 1,5M E 3,0M DE PROF., EXCLUSIVE ESGOTAMENTO E ESCORAMENTO</v>
          </cell>
          <cell r="D722" t="str">
            <v>03.020.085-0</v>
          </cell>
          <cell r="E722" t="str">
            <v>M3</v>
          </cell>
          <cell r="F722">
            <v>5394</v>
          </cell>
          <cell r="G722">
            <v>12132</v>
          </cell>
          <cell r="H722">
            <v>2.41</v>
          </cell>
          <cell r="I722">
            <v>4.4400000000000004</v>
          </cell>
        </row>
        <row r="723">
          <cell r="B723" t="str">
            <v>12.01.02</v>
          </cell>
          <cell r="C723" t="str">
            <v>ESCAV. MEC. VALA ESCORADA, 1ª CATEG C/ESCAVADEIRA HIDRÁULICA, ATE 1,5 M DE PROF., EXCLUSIVE ESGOTAMENTO E ESCORAMENTO</v>
          </cell>
          <cell r="D723" t="str">
            <v>03.020.080-0</v>
          </cell>
          <cell r="E723" t="str">
            <v>M3</v>
          </cell>
          <cell r="F723">
            <v>13485</v>
          </cell>
          <cell r="G723">
            <v>15067</v>
          </cell>
          <cell r="H723">
            <v>2.12</v>
          </cell>
          <cell r="I723">
            <v>3.91</v>
          </cell>
        </row>
        <row r="724">
          <cell r="B724" t="str">
            <v>12.01.03</v>
          </cell>
          <cell r="C724" t="str">
            <v xml:space="preserve">REATERRO COMPACTADO VALA/CAVA C/ MAT. ESCAV. SELECIONADOM EM CAMADAS DE 30 CM </v>
          </cell>
          <cell r="D724" t="str">
            <v>03.013.001-0</v>
          </cell>
          <cell r="E724" t="str">
            <v>M3</v>
          </cell>
          <cell r="F724">
            <v>5707</v>
          </cell>
          <cell r="G724">
            <v>22388</v>
          </cell>
          <cell r="H724">
            <v>5.97</v>
          </cell>
          <cell r="I724">
            <v>11.13</v>
          </cell>
        </row>
        <row r="725">
          <cell r="B725" t="str">
            <v>12.01.04</v>
          </cell>
          <cell r="C725" t="str">
            <v>REATERRO DE VALA COM MATERIAL DE BOA QUALIDADE, UTILIZANDO VIBRO COMPACTADOR PORTÁTIL, EXCLUSIVE MATERIAL</v>
          </cell>
          <cell r="D725" t="str">
            <v>03.011.015-0</v>
          </cell>
          <cell r="E725" t="str">
            <v>M3</v>
          </cell>
          <cell r="F725">
            <v>5707</v>
          </cell>
          <cell r="G725">
            <v>0</v>
          </cell>
          <cell r="H725">
            <v>4.76</v>
          </cell>
          <cell r="I725">
            <v>8.42</v>
          </cell>
        </row>
        <row r="726">
          <cell r="B726" t="str">
            <v>12.01.05</v>
          </cell>
          <cell r="C726" t="str">
            <v xml:space="preserve">REATERRO DE VALA COM PÓ DE PEDRA, INCLUSIVE FORNECIMENTO DOS MATERIAIS </v>
          </cell>
          <cell r="D726" t="str">
            <v>03.015.010-0</v>
          </cell>
          <cell r="E726" t="str">
            <v>M3</v>
          </cell>
          <cell r="F726">
            <v>2853</v>
          </cell>
          <cell r="G726">
            <v>0</v>
          </cell>
          <cell r="H726">
            <v>15.47</v>
          </cell>
          <cell r="I726">
            <v>25.61</v>
          </cell>
        </row>
        <row r="727">
          <cell r="B727" t="str">
            <v>12.01.06</v>
          </cell>
          <cell r="C727" t="str">
            <v>ESCAVAÇÃO, CARGA E DESCARGA, TRANSPORTE A 10 KM, EXCLUSIVE ROYALITIES SOBRE O MATERIAL</v>
          </cell>
          <cell r="D727" t="str">
            <v>03.010.007-0</v>
          </cell>
          <cell r="E727" t="str">
            <v>M3</v>
          </cell>
          <cell r="F727">
            <v>5707</v>
          </cell>
          <cell r="G727">
            <v>0</v>
          </cell>
          <cell r="H727">
            <v>8.3800000000000008</v>
          </cell>
          <cell r="I727">
            <v>17.07</v>
          </cell>
        </row>
        <row r="728">
          <cell r="B728" t="str">
            <v>12.01.07</v>
          </cell>
          <cell r="C728" t="str">
            <v>ROYALTIES SOBRE MATERIAL DE JAZIDA</v>
          </cell>
          <cell r="D728" t="str">
            <v>01.090.002-1</v>
          </cell>
          <cell r="E728" t="str">
            <v>M3</v>
          </cell>
          <cell r="F728">
            <v>5707</v>
          </cell>
          <cell r="G728">
            <v>0</v>
          </cell>
          <cell r="H728">
            <v>1.1599999999999999</v>
          </cell>
          <cell r="I728">
            <v>2.0699999999999998</v>
          </cell>
        </row>
        <row r="729">
          <cell r="B729" t="str">
            <v>12.01.08</v>
          </cell>
          <cell r="C729" t="str">
            <v>ESPALHAMENTO</v>
          </cell>
          <cell r="D729" t="str">
            <v>03.046.010-0</v>
          </cell>
          <cell r="E729" t="str">
            <v>M3</v>
          </cell>
          <cell r="I729">
            <v>1.98</v>
          </cell>
        </row>
        <row r="730">
          <cell r="B730" t="str">
            <v>12.02</v>
          </cell>
          <cell r="C730" t="str">
            <v>TRANSPORTE DE SOLOS</v>
          </cell>
        </row>
        <row r="731">
          <cell r="B731" t="str">
            <v>12.02.01</v>
          </cell>
          <cell r="C731" t="str">
            <v>CARGA MANUAL E DESC. MEC. MAT. A GRANEL EM CAMINHÃO</v>
          </cell>
          <cell r="D731" t="str">
            <v>04.006.008-0</v>
          </cell>
          <cell r="E731" t="str">
            <v>T</v>
          </cell>
          <cell r="F731">
            <v>1</v>
          </cell>
          <cell r="G731">
            <v>6258.6</v>
          </cell>
          <cell r="H731">
            <v>5.59</v>
          </cell>
          <cell r="I731">
            <v>10.51</v>
          </cell>
        </row>
        <row r="732">
          <cell r="B732" t="str">
            <v>12.02.02</v>
          </cell>
          <cell r="C732" t="str">
            <v>CARGA E DESCARGA MECÂNICA MATERIAL A GRANEL EM CAMINHÃO, INCLUSIVE EQUIPAMENTO CARREGADOR</v>
          </cell>
          <cell r="D732" t="str">
            <v>04.011.051-0</v>
          </cell>
          <cell r="E732" t="str">
            <v>T</v>
          </cell>
          <cell r="F732">
            <v>23712</v>
          </cell>
          <cell r="G732">
            <v>9622</v>
          </cell>
          <cell r="H732">
            <v>3.37</v>
          </cell>
          <cell r="I732">
            <v>6.76</v>
          </cell>
        </row>
        <row r="733">
          <cell r="B733" t="str">
            <v>12.02.03</v>
          </cell>
          <cell r="C733" t="str">
            <v>TRANSP. CARGA DE QUALQUER NATUREZA; EXCL. AS DESPESAS DE CARGA E DESCARGA TANTO DE ESPERA DO CAMINHAO COMO DE SERVENTE OU EQUIP. AUXIL., A VELOC. MEDIA DE 40KM/H EM CAMINHAO BASCULHANTE A OLEO DIESEL, C/CAPAC. UTIL DE 8T</v>
          </cell>
          <cell r="D733" t="str">
            <v>04.005.121-0</v>
          </cell>
          <cell r="E733" t="str">
            <v>T.KM</v>
          </cell>
          <cell r="F733">
            <v>474240</v>
          </cell>
          <cell r="G733">
            <v>317612</v>
          </cell>
          <cell r="H733">
            <v>0.26</v>
          </cell>
          <cell r="I733">
            <v>0.49</v>
          </cell>
        </row>
        <row r="734">
          <cell r="B734" t="str">
            <v>12.03</v>
          </cell>
          <cell r="C734" t="str">
            <v>ESCORAMENTO</v>
          </cell>
        </row>
        <row r="735">
          <cell r="B735" t="str">
            <v>12.03.01</v>
          </cell>
          <cell r="C735" t="str">
            <v>ESCORAMENTO C/ CHAPAS METALICAS DE VALA/CAVA ATÉ 4,0 M DE PROFUNDIDADE, UTILIZANDO ESCAVADEIRA HIDRAULICA NA CRAVACAO E RETIRADA DAS CHAPAS</v>
          </cell>
          <cell r="D735" t="str">
            <v>05.080.025-0</v>
          </cell>
          <cell r="E735" t="str">
            <v>M2</v>
          </cell>
          <cell r="F735">
            <v>26040</v>
          </cell>
          <cell r="G735">
            <v>31070</v>
          </cell>
          <cell r="H735">
            <v>13.98</v>
          </cell>
          <cell r="I735">
            <v>26.38</v>
          </cell>
        </row>
        <row r="736">
          <cell r="B736" t="str">
            <v>12.03.02</v>
          </cell>
          <cell r="C736" t="str">
            <v>ESCORAMENTO MISTO</v>
          </cell>
          <cell r="D736" t="str">
            <v>05.077.001-0</v>
          </cell>
          <cell r="I736">
            <v>100.01</v>
          </cell>
        </row>
        <row r="737">
          <cell r="B737" t="str">
            <v>12.04</v>
          </cell>
          <cell r="C737" t="str">
            <v>ESGOTAMENTO</v>
          </cell>
        </row>
        <row r="738">
          <cell r="B738" t="str">
            <v>12.04.01</v>
          </cell>
          <cell r="C738" t="str">
            <v>ESGOTAMENTO DE VALA/CAVA P/BOMBEAMENTO DIRETO</v>
          </cell>
          <cell r="D738" t="str">
            <v>05.010.005-0</v>
          </cell>
          <cell r="E738" t="str">
            <v>CV.H</v>
          </cell>
          <cell r="F738">
            <v>2600</v>
          </cell>
          <cell r="G738">
            <v>2600</v>
          </cell>
          <cell r="H738">
            <v>1.67</v>
          </cell>
          <cell r="I738">
            <v>2.66</v>
          </cell>
        </row>
        <row r="739">
          <cell r="B739" t="str">
            <v>12.05</v>
          </cell>
          <cell r="C739" t="str">
            <v>FORNECIMENTO DE MATERIAIS</v>
          </cell>
        </row>
        <row r="740">
          <cell r="B740" t="str">
            <v>12.05.01</v>
          </cell>
          <cell r="C740" t="str">
            <v xml:space="preserve">FORN. TUBO PEAD DE=1000MM - PN 4 (PE-80 ISO 4427) </v>
          </cell>
          <cell r="D740" t="str">
            <v>06.069.082-1</v>
          </cell>
          <cell r="E740" t="str">
            <v>M</v>
          </cell>
          <cell r="F740">
            <v>6200</v>
          </cell>
          <cell r="G740">
            <v>6100</v>
          </cell>
          <cell r="H740">
            <v>654.67999999999995</v>
          </cell>
          <cell r="I740">
            <v>2384.6799999999998</v>
          </cell>
        </row>
        <row r="741">
          <cell r="B741" t="str">
            <v>12.05.02</v>
          </cell>
          <cell r="C741" t="str">
            <v>FORNECIMENTO DE COLARINHO DE PEAD PARA FLANGE, DIÂM. EXT=1000MM</v>
          </cell>
          <cell r="D741" t="str">
            <v>06.069.116-1</v>
          </cell>
          <cell r="E741" t="str">
            <v>UN</v>
          </cell>
          <cell r="F741">
            <v>2</v>
          </cell>
          <cell r="G741">
            <v>10</v>
          </cell>
          <cell r="H741">
            <v>4455.12</v>
          </cell>
          <cell r="I741">
            <v>14497.5</v>
          </cell>
        </row>
        <row r="742">
          <cell r="B742" t="str">
            <v>12.05.03</v>
          </cell>
          <cell r="C742" t="str">
            <v>FORNECIMENTO DE CURVA 90 GRAUS DE PEAD DE=1000MM</v>
          </cell>
          <cell r="D742" t="str">
            <v>06.069.110-7</v>
          </cell>
          <cell r="E742" t="str">
            <v>UN</v>
          </cell>
          <cell r="F742">
            <v>5</v>
          </cell>
          <cell r="G742">
            <v>2</v>
          </cell>
          <cell r="H742">
            <v>4458</v>
          </cell>
          <cell r="I742">
            <v>20296.5</v>
          </cell>
        </row>
        <row r="743">
          <cell r="B743" t="str">
            <v>12.05.04</v>
          </cell>
          <cell r="C743" t="str">
            <v>FORNECIMENTO DE CURVA 60 GRAUS DE PEAD DE=1000MM</v>
          </cell>
          <cell r="D743" t="str">
            <v>06.069.110-8</v>
          </cell>
          <cell r="E743" t="str">
            <v>UN</v>
          </cell>
          <cell r="F743">
            <v>5</v>
          </cell>
          <cell r="G743">
            <v>0</v>
          </cell>
          <cell r="H743">
            <v>4067.37</v>
          </cell>
          <cell r="I743">
            <v>17938.240000000002</v>
          </cell>
        </row>
        <row r="744">
          <cell r="B744" t="str">
            <v>12.05.05</v>
          </cell>
          <cell r="C744" t="str">
            <v>FORNECIMENTO DE CURVA 45 GRAUS DE PEAD DE=1.000MM</v>
          </cell>
          <cell r="D744" t="str">
            <v>06.069.107-4</v>
          </cell>
          <cell r="E744" t="str">
            <v>UN</v>
          </cell>
          <cell r="G744">
            <v>4</v>
          </cell>
          <cell r="H744">
            <v>5380.17</v>
          </cell>
          <cell r="I744">
            <v>17628.96</v>
          </cell>
        </row>
        <row r="745">
          <cell r="B745" t="str">
            <v>12.06</v>
          </cell>
          <cell r="C745" t="str">
            <v>PAVIMENTAÇÃO</v>
          </cell>
        </row>
        <row r="746">
          <cell r="B746" t="str">
            <v>12.06.01</v>
          </cell>
          <cell r="C746" t="str">
            <v>LEVANTAMENTO DE PAVIMENTOS E SEUS COMPLEMENTOS C/ AFASTAMENTO LATERAL DOS MAT. REMOVIDOS</v>
          </cell>
        </row>
        <row r="747">
          <cell r="B747" t="str">
            <v>12.06.01.01</v>
          </cell>
          <cell r="C747" t="str">
            <v>DEMOLIÇÃO C/AR COMPRIMIDO DE PAV. DE CONCR. ASFÁLTICO EXCL.BASE C/E=10CM</v>
          </cell>
          <cell r="D747" t="str">
            <v>05.002.006-0</v>
          </cell>
          <cell r="E747" t="str">
            <v>M2</v>
          </cell>
          <cell r="F747">
            <v>9300</v>
          </cell>
          <cell r="G747">
            <v>11590</v>
          </cell>
          <cell r="H747">
            <v>3.68</v>
          </cell>
          <cell r="I747">
            <v>6.56</v>
          </cell>
        </row>
        <row r="748">
          <cell r="B748" t="str">
            <v>12.06.01.02</v>
          </cell>
          <cell r="C748" t="str">
            <v>DEMOLIÇÃO, C/ AR COMPRIMIDO DE BASE DE MACADAME BETUMINOSO</v>
          </cell>
          <cell r="D748" t="str">
            <v>05.002.016-0</v>
          </cell>
          <cell r="E748" t="str">
            <v>M3</v>
          </cell>
          <cell r="F748">
            <v>1860</v>
          </cell>
          <cell r="G748">
            <v>1738.5</v>
          </cell>
          <cell r="H748">
            <v>36.72</v>
          </cell>
          <cell r="I748">
            <v>65.5</v>
          </cell>
        </row>
        <row r="749">
          <cell r="B749" t="str">
            <v>12.06.01.03</v>
          </cell>
          <cell r="C749" t="str">
            <v>DEMOLIÇÃO, COM EQUIPAMENTO DE AR COMPRIMIDO, DE MASSAS DE CONCRETO SIMPLES, EXCETO PISOS OU PAVIMENTOS, INCLUSIVE AFASTAMENTO LATERAL DENTRO DO CANTEIRO DE SERVIÇO</v>
          </cell>
          <cell r="D749" t="str">
            <v>05.002.003-1</v>
          </cell>
          <cell r="E749" t="str">
            <v>H</v>
          </cell>
          <cell r="G749">
            <v>10</v>
          </cell>
          <cell r="H749">
            <v>73.75</v>
          </cell>
          <cell r="I749">
            <v>131.57</v>
          </cell>
        </row>
        <row r="750">
          <cell r="B750" t="str">
            <v>12.06.01.04</v>
          </cell>
          <cell r="C750" t="str">
            <v>LEVANTAMENTO E REASSENTAMENTO DE MEIO-FIO</v>
          </cell>
          <cell r="D750" t="str">
            <v>08.012.001-0</v>
          </cell>
          <cell r="E750" t="str">
            <v>M</v>
          </cell>
          <cell r="G750">
            <v>100</v>
          </cell>
          <cell r="H750">
            <v>10.63</v>
          </cell>
          <cell r="I750">
            <v>19.7</v>
          </cell>
        </row>
        <row r="751">
          <cell r="B751" t="str">
            <v>12.06.02</v>
          </cell>
          <cell r="C751" t="str">
            <v>EXECUÇÃO DE PAVIMENTOS E SEUS COMPLEMENTOS</v>
          </cell>
        </row>
        <row r="752">
          <cell r="B752" t="str">
            <v>12.06.02.01</v>
          </cell>
          <cell r="C752" t="str">
            <v>REPOSIÇÃO DE PAVIMENT. EM CONCR  ASFÁLT. USINADO A QUENTE, S/ IMPRIM. EXCL. O TRANSP. DA USINA P/ PISTA</v>
          </cell>
          <cell r="D752" t="str">
            <v>08.015.018-0</v>
          </cell>
          <cell r="E752" t="str">
            <v>T</v>
          </cell>
          <cell r="F752">
            <v>1116</v>
          </cell>
          <cell r="G752">
            <v>1390.8</v>
          </cell>
          <cell r="H752">
            <v>119.75</v>
          </cell>
          <cell r="I752">
            <v>277.45999999999998</v>
          </cell>
        </row>
        <row r="753">
          <cell r="B753" t="str">
            <v>12.06.02.02</v>
          </cell>
          <cell r="C753" t="str">
            <v>BASE DE CONCRETO FCK 10MPA PARA RECOMPOSIÇÃO DE PAVIMENTAÇÃO DE RUA, INCLUINDO A REMOÇÃO DO REATERRO, MATERIAIS, PREPARO E CONCRETAGEM ATE 20CM E TRANSPORTE DO ENTULHO EXCEDENTE ATE 20 KM</v>
          </cell>
          <cell r="D753" t="str">
            <v>08.038.001-0</v>
          </cell>
          <cell r="E753" t="str">
            <v>M2</v>
          </cell>
          <cell r="F753">
            <v>9300</v>
          </cell>
          <cell r="G753">
            <v>11590</v>
          </cell>
          <cell r="H753">
            <v>12.61</v>
          </cell>
          <cell r="I753">
            <v>18.73</v>
          </cell>
        </row>
        <row r="754">
          <cell r="B754" t="str">
            <v>12.06.02.03</v>
          </cell>
          <cell r="C754" t="str">
            <v>PINTURA DE LIG. DE ACORDO C/INSTR. P/EXECUÇÃO DO DER-RJ.</v>
          </cell>
          <cell r="D754" t="str">
            <v>08.026.002-0</v>
          </cell>
          <cell r="E754" t="str">
            <v>M2</v>
          </cell>
          <cell r="F754">
            <v>9300</v>
          </cell>
          <cell r="G754">
            <v>11590</v>
          </cell>
          <cell r="H754">
            <v>0.93</v>
          </cell>
          <cell r="I754">
            <v>2.35</v>
          </cell>
        </row>
        <row r="755">
          <cell r="B755" t="str">
            <v>12.06.02.04</v>
          </cell>
          <cell r="C755" t="str">
            <v>TRANSP. DE CARGA DE QUALQUER NATUREZA; EXCL. AS DESPESAS DE CARGA E DESCARGA TANTO DE ESPERA DO CAMINHÃO COMO DE SERVENTE OU EQUIP. AUXIL. VELOC. MEDIA DE 40KM/H EM CAMINHÃO BASCULANTE A OLEO DIESEL C/ CAPAC. UTIL DE 8T</v>
          </cell>
          <cell r="D755" t="str">
            <v>04.005.121-0</v>
          </cell>
          <cell r="E755" t="str">
            <v>T.KM</v>
          </cell>
          <cell r="F755">
            <v>22320</v>
          </cell>
          <cell r="G755">
            <v>69540</v>
          </cell>
          <cell r="H755">
            <v>0.26</v>
          </cell>
          <cell r="I755">
            <v>0.49</v>
          </cell>
        </row>
        <row r="756">
          <cell r="B756" t="str">
            <v>12.06.02.05</v>
          </cell>
          <cell r="C756" t="str">
            <v>GRAMA</v>
          </cell>
          <cell r="D756" t="str">
            <v>09.001.002-0</v>
          </cell>
          <cell r="E756" t="str">
            <v>M2</v>
          </cell>
          <cell r="I756">
            <v>6.66</v>
          </cell>
        </row>
        <row r="757">
          <cell r="B757" t="str">
            <v>12.07</v>
          </cell>
          <cell r="C757" t="str">
            <v>ASSENTAMENTO</v>
          </cell>
        </row>
        <row r="758">
          <cell r="B758" t="str">
            <v>12.07.01</v>
          </cell>
          <cell r="C758" t="str">
            <v>ASSENTAMENTO E MONTAGEM DE TUBOS DE PEAD</v>
          </cell>
        </row>
        <row r="759">
          <cell r="B759" t="str">
            <v>12.07.01.01</v>
          </cell>
          <cell r="C759" t="str">
            <v>MONTAGEM E ASSENTAMENTO DE TUBO PEAD - PN 4 DE=1000MM, COM 12M DE COMPR., INCLUSIVE SOLDA DE TOPO POR TERMOFUSÃO, EXCLISIVE FORN. DE TUBOS.</v>
          </cell>
          <cell r="D759" t="str">
            <v>06.001.257-2</v>
          </cell>
          <cell r="E759" t="str">
            <v>M</v>
          </cell>
          <cell r="F759">
            <v>6200</v>
          </cell>
          <cell r="G759">
            <v>6100</v>
          </cell>
          <cell r="H759">
            <v>24.25</v>
          </cell>
          <cell r="I759">
            <v>45.1</v>
          </cell>
        </row>
        <row r="760">
          <cell r="B760" t="str">
            <v>12.07.02</v>
          </cell>
          <cell r="C760" t="str">
            <v>ASSENTAMENTO DE CONEXÕES DE PEAD POR JUNTA SOLDADA</v>
          </cell>
        </row>
        <row r="761">
          <cell r="B761" t="str">
            <v>12.07.02.01</v>
          </cell>
          <cell r="C761" t="str">
            <v xml:space="preserve">SOLDA DE TOPO POR TERMOFUSÃO DE TUBOS, PEÇAS E ACESSÓRIOS DE PEAD COM DE=1000MM, CUSTO POR JUNTA </v>
          </cell>
          <cell r="D761" t="str">
            <v>15.046.123-3</v>
          </cell>
          <cell r="E761" t="str">
            <v>UN</v>
          </cell>
          <cell r="F761">
            <v>12</v>
          </cell>
          <cell r="G761">
            <v>22</v>
          </cell>
          <cell r="H761">
            <v>176.97</v>
          </cell>
          <cell r="I761">
            <v>335.71</v>
          </cell>
        </row>
        <row r="762">
          <cell r="B762" t="str">
            <v>12.07.03</v>
          </cell>
          <cell r="C762" t="str">
            <v>ASSENTAMENTO DE TUBOS DE PEAD</v>
          </cell>
        </row>
        <row r="763">
          <cell r="B763" t="str">
            <v>12.07.03.01</v>
          </cell>
          <cell r="C763" t="str">
            <v>ASSENTAMENTO E TESTE HIDROSTÁTICO DE TUBOS DE PEAD Ø 1.000MM COM 12M COMPRIMENTO, EXCLUSIVE FORNECIMENTO DOS TUBOS E SOLDAS DAS JUNTAS</v>
          </cell>
          <cell r="D763" t="str">
            <v>06.001.261-4</v>
          </cell>
          <cell r="E763" t="str">
            <v>M</v>
          </cell>
          <cell r="I763">
            <v>25.34</v>
          </cell>
        </row>
        <row r="764">
          <cell r="B764" t="str">
            <v>12.07.04</v>
          </cell>
          <cell r="C764" t="str">
            <v>SOLDA DE TUBOS E CONECÇÕES DE PEAD</v>
          </cell>
        </row>
        <row r="765">
          <cell r="B765" t="str">
            <v>12.07.04.01</v>
          </cell>
          <cell r="C765" t="str">
            <v>SOLDA DE TOPO POR TERMOFUSÃO DE TUBOS, PEÇAS E ACESSÓRIOS DE PEAD COM Ø 1.000MM</v>
          </cell>
          <cell r="D765" t="str">
            <v>15.045.123-3</v>
          </cell>
          <cell r="E765" t="str">
            <v>UN</v>
          </cell>
          <cell r="I765">
            <v>1400.08</v>
          </cell>
        </row>
        <row r="766">
          <cell r="B766" t="str">
            <v>12.08</v>
          </cell>
          <cell r="C766" t="str">
            <v>REBAIXAMENTO DE LENÇOL FREÁTICO</v>
          </cell>
        </row>
        <row r="767">
          <cell r="B767" t="str">
            <v>12.08.01</v>
          </cell>
          <cell r="C767" t="str">
            <v>DESPESAS DE ENERGIA SIST. DE REBAIXAMENTO</v>
          </cell>
          <cell r="D767" t="str">
            <v>01.007.030-0</v>
          </cell>
          <cell r="E767" t="str">
            <v>CV.H</v>
          </cell>
          <cell r="H767">
            <v>0.27</v>
          </cell>
          <cell r="I767">
            <v>0.41</v>
          </cell>
        </row>
        <row r="768">
          <cell r="B768" t="str">
            <v>12.08.02</v>
          </cell>
          <cell r="C768" t="str">
            <v>MONTAGEM E DESMONT. CONJ. BOMBAS, CABINE E TUBULAÇÃO COLETORA DE SIST. REBAIXAMENTO</v>
          </cell>
          <cell r="D768" t="str">
            <v>01.007.010-0</v>
          </cell>
          <cell r="E768" t="str">
            <v>UN</v>
          </cell>
          <cell r="H768">
            <v>1036.4000000000001</v>
          </cell>
          <cell r="I768">
            <v>1587.76</v>
          </cell>
        </row>
        <row r="769">
          <cell r="B769" t="str">
            <v>12.08.03</v>
          </cell>
          <cell r="C769" t="str">
            <v>CRAVAÇÃO E RETIRADA DE UMA PONTEIRA FILTRANTE</v>
          </cell>
          <cell r="D769" t="str">
            <v>01.007.020-0</v>
          </cell>
          <cell r="E769" t="str">
            <v>UN</v>
          </cell>
          <cell r="H769">
            <v>40.299999999999997</v>
          </cell>
          <cell r="I769">
            <v>61.73</v>
          </cell>
        </row>
        <row r="770">
          <cell r="B770" t="str">
            <v>12.08.04</v>
          </cell>
          <cell r="C770" t="str">
            <v>MANUTENÇÃO E  OPERAÇÃODOS DO SISTEMA DE REBAIXAMENTO</v>
          </cell>
          <cell r="D770" t="str">
            <v>01.007.025-0</v>
          </cell>
          <cell r="E770" t="str">
            <v>DIA</v>
          </cell>
          <cell r="H770">
            <v>97.88</v>
          </cell>
          <cell r="I770">
            <v>149.94999999999999</v>
          </cell>
        </row>
        <row r="771">
          <cell r="B771" t="str">
            <v>INTERCEPTOR DE ESGOTOS SANITÁRIOS</v>
          </cell>
        </row>
        <row r="772">
          <cell r="B772">
            <v>1</v>
          </cell>
          <cell r="C772" t="str">
            <v>SERVIÇOS TÉCNICOS</v>
          </cell>
        </row>
        <row r="773">
          <cell r="B773" t="str">
            <v>01.01</v>
          </cell>
          <cell r="C773" t="str">
            <v>PROJETO EXECUTIVO</v>
          </cell>
          <cell r="D773" t="str">
            <v>01.050.001-8</v>
          </cell>
          <cell r="E773" t="str">
            <v>GL</v>
          </cell>
          <cell r="F773">
            <v>1</v>
          </cell>
          <cell r="G773">
            <v>0</v>
          </cell>
          <cell r="H773">
            <v>366856.91</v>
          </cell>
          <cell r="I773">
            <v>614118.46</v>
          </cell>
        </row>
        <row r="774">
          <cell r="B774" t="str">
            <v>01.02</v>
          </cell>
          <cell r="C774" t="str">
            <v>CADASTRO COMPLETO DAS OBRAS EXECUTADAS, ELABORADO CONFORME ESPECIFICAÇÕES DA DIVISÃO DE CADASTRO TÉCNICO DA CEDAE</v>
          </cell>
          <cell r="D774" t="str">
            <v>01.019.000-1</v>
          </cell>
          <cell r="E774" t="str">
            <v>GL</v>
          </cell>
          <cell r="F774">
            <v>1</v>
          </cell>
          <cell r="G774">
            <v>1</v>
          </cell>
          <cell r="H774">
            <v>24253.99</v>
          </cell>
          <cell r="I774">
            <v>42881.05</v>
          </cell>
        </row>
        <row r="775">
          <cell r="B775">
            <v>2</v>
          </cell>
          <cell r="C775" t="str">
            <v>EXECUÇÃO DE COLETOR MÉTODO NÃO DESTRUTIVO - SHIELD</v>
          </cell>
        </row>
        <row r="776">
          <cell r="B776" t="str">
            <v>02.01</v>
          </cell>
          <cell r="C776" t="str">
            <v>INTERCEPTOR DIÂM. 600 MM - PV 01 AO PV 17</v>
          </cell>
        </row>
        <row r="777">
          <cell r="B777" t="str">
            <v>02.01.01</v>
          </cell>
          <cell r="C777" t="str">
            <v>POÇOS DE SERVIÇOS - EMBOQUE</v>
          </cell>
          <cell r="D777" t="str">
            <v>05.100.010-5</v>
          </cell>
          <cell r="E777" t="str">
            <v>UN</v>
          </cell>
          <cell r="F777">
            <v>8</v>
          </cell>
          <cell r="G777">
            <v>2</v>
          </cell>
          <cell r="H777">
            <v>53449.73</v>
          </cell>
          <cell r="I777">
            <v>89474.84</v>
          </cell>
        </row>
        <row r="778">
          <cell r="B778" t="str">
            <v>02.01.02</v>
          </cell>
          <cell r="C778" t="str">
            <v xml:space="preserve">TRANSFORMAÇÃO DO POÇO DE EMBOQUE EM PV, INCLUSIVE URBANIZAÇÃO </v>
          </cell>
          <cell r="D778" t="str">
            <v>05.100.011-5</v>
          </cell>
          <cell r="E778" t="str">
            <v>UN</v>
          </cell>
          <cell r="F778">
            <v>8</v>
          </cell>
          <cell r="G778">
            <v>7</v>
          </cell>
          <cell r="H778">
            <v>22798.75</v>
          </cell>
          <cell r="I778">
            <v>38165.1</v>
          </cell>
        </row>
        <row r="779">
          <cell r="B779" t="str">
            <v>02.01.03</v>
          </cell>
          <cell r="C779" t="str">
            <v>POÇOS DE SERVIÇOS - DESEMBOQUE</v>
          </cell>
          <cell r="D779" t="str">
            <v>05.100.012-5</v>
          </cell>
          <cell r="E779" t="str">
            <v>UN</v>
          </cell>
          <cell r="F779">
            <v>8</v>
          </cell>
          <cell r="G779">
            <v>2</v>
          </cell>
          <cell r="H779">
            <v>45662.99</v>
          </cell>
          <cell r="I779">
            <v>76439.839999999997</v>
          </cell>
        </row>
        <row r="780">
          <cell r="B780" t="str">
            <v>02.01.04</v>
          </cell>
          <cell r="C780" t="str">
            <v>TRANSFORMAÇÃO DO POÇO DE DESEMBOQUE EM PV, INCLUSIVE URBANIZAÇÃO</v>
          </cell>
          <cell r="D780" t="str">
            <v>05.100.013-5</v>
          </cell>
          <cell r="E780" t="str">
            <v>UN</v>
          </cell>
          <cell r="F780">
            <v>8</v>
          </cell>
          <cell r="G780">
            <v>9</v>
          </cell>
          <cell r="H780">
            <v>7276.2</v>
          </cell>
          <cell r="I780">
            <v>12180.35</v>
          </cell>
        </row>
        <row r="781">
          <cell r="B781" t="str">
            <v>02.01.05</v>
          </cell>
          <cell r="C781" t="str">
            <v>CRAVAÇÃO DE TUBOS DE CONCRETO ARMADO, DIÃM. 600MM</v>
          </cell>
          <cell r="D781" t="str">
            <v>05.100.014-5</v>
          </cell>
          <cell r="E781" t="str">
            <v>M</v>
          </cell>
          <cell r="F781">
            <v>1800</v>
          </cell>
          <cell r="G781">
            <v>1800</v>
          </cell>
          <cell r="H781">
            <v>966.21</v>
          </cell>
          <cell r="I781">
            <v>1617.43</v>
          </cell>
        </row>
        <row r="782">
          <cell r="B782" t="str">
            <v>02.01.06</v>
          </cell>
          <cell r="C782" t="str">
            <v>FORNECIMENTO DE TUBOS P/ CRAVAÇÃO, DIÂM. 600MM</v>
          </cell>
          <cell r="D782" t="str">
            <v>06.063.003-5</v>
          </cell>
          <cell r="E782" t="str">
            <v>M</v>
          </cell>
          <cell r="F782">
            <v>1800</v>
          </cell>
          <cell r="G782">
            <v>1800</v>
          </cell>
          <cell r="H782">
            <v>255.72</v>
          </cell>
          <cell r="I782">
            <v>540.84</v>
          </cell>
        </row>
        <row r="783">
          <cell r="B783" t="str">
            <v>02.01.07</v>
          </cell>
          <cell r="C783" t="str">
            <v>POÇOS DE SERVIÇOS - EMBOQUE - COM JET - GROUTING</v>
          </cell>
          <cell r="D783" t="str">
            <v>05.100.010-6</v>
          </cell>
          <cell r="E783" t="str">
            <v>UN</v>
          </cell>
          <cell r="G783">
            <v>5</v>
          </cell>
          <cell r="H783">
            <v>170162.14</v>
          </cell>
          <cell r="I783">
            <v>284851.42</v>
          </cell>
        </row>
        <row r="784">
          <cell r="B784" t="str">
            <v>02.01.08</v>
          </cell>
          <cell r="C784" t="str">
            <v>POÇOS DE SERVIÇOS - DESEMBOQUE - COM JET - GROUTING</v>
          </cell>
          <cell r="D784" t="str">
            <v>05.100.012-6</v>
          </cell>
          <cell r="E784" t="str">
            <v>UN</v>
          </cell>
          <cell r="G784">
            <v>7</v>
          </cell>
          <cell r="H784">
            <v>106862.09</v>
          </cell>
          <cell r="I784">
            <v>178887.13</v>
          </cell>
        </row>
        <row r="785">
          <cell r="B785" t="str">
            <v>02.02</v>
          </cell>
          <cell r="C785" t="str">
            <v>INTERCEPTOR DIÂM. 1000 MM - PV 17 AO PV 35</v>
          </cell>
        </row>
        <row r="786">
          <cell r="B786" t="str">
            <v>02.02.01</v>
          </cell>
          <cell r="C786" t="str">
            <v>POÇOS DE SERVIÇOS - EMBOQUE</v>
          </cell>
          <cell r="D786" t="str">
            <v>05.100.020-5</v>
          </cell>
          <cell r="E786" t="str">
            <v>UN</v>
          </cell>
          <cell r="F786">
            <v>9</v>
          </cell>
          <cell r="G786">
            <v>0</v>
          </cell>
          <cell r="H786">
            <v>96231.34</v>
          </cell>
          <cell r="I786">
            <v>161091.26</v>
          </cell>
        </row>
        <row r="787">
          <cell r="B787" t="str">
            <v>02.02.02</v>
          </cell>
          <cell r="C787" t="str">
            <v xml:space="preserve">TRANSFORMAÇÃO DO POÇO DE EMBOQUE EM PV, INCLUSIVE URBANIZAÇÃO </v>
          </cell>
          <cell r="D787" t="str">
            <v>05.100.021-5</v>
          </cell>
          <cell r="E787" t="str">
            <v>UN</v>
          </cell>
          <cell r="F787">
            <v>9</v>
          </cell>
          <cell r="G787">
            <v>7</v>
          </cell>
          <cell r="H787">
            <v>30317.49</v>
          </cell>
          <cell r="I787">
            <v>50751.47</v>
          </cell>
        </row>
        <row r="788">
          <cell r="B788" t="str">
            <v>02.02.03</v>
          </cell>
          <cell r="C788" t="str">
            <v>POÇOS DE SERVIÇOS - DESEMBOQUE</v>
          </cell>
          <cell r="D788" t="str">
            <v>05.100.022-5</v>
          </cell>
          <cell r="E788" t="str">
            <v>UN</v>
          </cell>
          <cell r="F788">
            <v>9</v>
          </cell>
          <cell r="G788">
            <v>0</v>
          </cell>
          <cell r="H788">
            <v>65112.25</v>
          </cell>
          <cell r="I788">
            <v>108997.9</v>
          </cell>
        </row>
        <row r="789">
          <cell r="B789" t="str">
            <v>02.02.04</v>
          </cell>
          <cell r="C789" t="str">
            <v>TRANSFORMAÇÃO DO POÇO DE DESEMBOQUE EM PV, INCLUSIVE URBANIZAÇÃO</v>
          </cell>
          <cell r="D789" t="str">
            <v>05.100.023-5</v>
          </cell>
          <cell r="E789" t="str">
            <v>UN</v>
          </cell>
          <cell r="F789">
            <v>9</v>
          </cell>
          <cell r="G789">
            <v>7</v>
          </cell>
          <cell r="H789">
            <v>12127</v>
          </cell>
          <cell r="I789">
            <v>20300.59</v>
          </cell>
        </row>
        <row r="790">
          <cell r="B790" t="str">
            <v>02.02.05</v>
          </cell>
          <cell r="C790" t="str">
            <v>CRAVAÇÃO DE TUBOS DE CONCRETO ARMADO, DIÃM. 1000MM</v>
          </cell>
          <cell r="D790" t="str">
            <v>05.100.024-5</v>
          </cell>
          <cell r="E790" t="str">
            <v>M</v>
          </cell>
          <cell r="F790">
            <v>2099</v>
          </cell>
          <cell r="G790">
            <v>1809</v>
          </cell>
          <cell r="H790">
            <v>1179.48</v>
          </cell>
          <cell r="I790">
            <v>1974.44</v>
          </cell>
        </row>
        <row r="791">
          <cell r="B791" t="str">
            <v>02.02.06</v>
          </cell>
          <cell r="C791" t="str">
            <v>FORNECIMENTO DE TUBOS P/ CRAVAÇÃO, DIÂM. 1000MM</v>
          </cell>
          <cell r="D791" t="str">
            <v>06.063.005-5</v>
          </cell>
          <cell r="E791" t="str">
            <v>M</v>
          </cell>
          <cell r="F791">
            <v>2099</v>
          </cell>
          <cell r="G791">
            <v>1809</v>
          </cell>
          <cell r="H791">
            <v>339.78</v>
          </cell>
          <cell r="I791">
            <v>718.63</v>
          </cell>
        </row>
        <row r="792">
          <cell r="B792" t="str">
            <v>02.02.07</v>
          </cell>
          <cell r="C792" t="str">
            <v>POÇOS DE SERVIÇOS - EMBOQUE - COM JET-GROUTING</v>
          </cell>
          <cell r="D792" t="str">
            <v>05.100.020-6</v>
          </cell>
          <cell r="E792" t="str">
            <v>UN</v>
          </cell>
          <cell r="G792">
            <v>7</v>
          </cell>
          <cell r="H792">
            <v>252067.97</v>
          </cell>
          <cell r="I792">
            <v>421961.78</v>
          </cell>
        </row>
        <row r="793">
          <cell r="B793" t="str">
            <v>02.02.08</v>
          </cell>
          <cell r="C793" t="str">
            <v>POÇOS DE SERVIÇOS - DESEMBOQUE - COM JET-GROUTING</v>
          </cell>
          <cell r="D793" t="str">
            <v>05.100.022-6</v>
          </cell>
          <cell r="E793" t="str">
            <v>UN</v>
          </cell>
          <cell r="G793">
            <v>7</v>
          </cell>
          <cell r="H793">
            <v>146987.17000000001</v>
          </cell>
          <cell r="I793">
            <v>246056.52</v>
          </cell>
        </row>
        <row r="794">
          <cell r="B794" t="str">
            <v>02.03</v>
          </cell>
          <cell r="C794" t="str">
            <v>INTERCEPTOR DIÂM 1200 MM - PV 35 AO PV 43</v>
          </cell>
        </row>
        <row r="795">
          <cell r="B795" t="str">
            <v>02.03.01</v>
          </cell>
          <cell r="C795" t="str">
            <v>POÇOS DE SERVIÇOS - EMBOQUE</v>
          </cell>
          <cell r="D795" t="str">
            <v>05.100.030-5</v>
          </cell>
          <cell r="E795" t="str">
            <v>UN</v>
          </cell>
          <cell r="F795">
            <v>4</v>
          </cell>
          <cell r="G795">
            <v>0</v>
          </cell>
          <cell r="H795">
            <v>130001.38</v>
          </cell>
          <cell r="I795">
            <v>217622.31</v>
          </cell>
        </row>
        <row r="796">
          <cell r="B796" t="str">
            <v>02.03.02</v>
          </cell>
          <cell r="C796" t="str">
            <v xml:space="preserve">TRANSFORMAÇÃO DO POÇO DE EMBOQUE EM PV, INCLUSIVE URBANIZAÇÃO </v>
          </cell>
          <cell r="D796" t="str">
            <v>05.100.031-5</v>
          </cell>
          <cell r="E796" t="str">
            <v>UN</v>
          </cell>
          <cell r="F796">
            <v>4</v>
          </cell>
          <cell r="G796">
            <v>9</v>
          </cell>
          <cell r="H796">
            <v>37896.86</v>
          </cell>
          <cell r="I796">
            <v>63439.34</v>
          </cell>
        </row>
        <row r="797">
          <cell r="B797" t="str">
            <v>02.03.03</v>
          </cell>
          <cell r="C797" t="str">
            <v>POÇOS DE SERVIÇOS - DESEMBOQUE</v>
          </cell>
          <cell r="D797" t="str">
            <v>05.100.032-5</v>
          </cell>
          <cell r="E797" t="str">
            <v>UN</v>
          </cell>
          <cell r="F797">
            <v>5</v>
          </cell>
          <cell r="G797">
            <v>0</v>
          </cell>
          <cell r="H797">
            <v>66252.2</v>
          </cell>
          <cell r="I797">
            <v>110906.18</v>
          </cell>
        </row>
        <row r="798">
          <cell r="B798" t="str">
            <v>02.03.04</v>
          </cell>
          <cell r="C798" t="str">
            <v>TRANSFORMAÇÃO DO POÇO DE DESEMBOQUE EM PV, INCLUSIVE URBANIZAÇÃO</v>
          </cell>
          <cell r="D798" t="str">
            <v>05.100.033-5</v>
          </cell>
          <cell r="E798" t="str">
            <v>UN</v>
          </cell>
          <cell r="F798">
            <v>5</v>
          </cell>
          <cell r="G798">
            <v>9</v>
          </cell>
          <cell r="H798">
            <v>12127</v>
          </cell>
          <cell r="I798">
            <v>20300.59</v>
          </cell>
        </row>
        <row r="799">
          <cell r="B799" t="str">
            <v>02.03.05</v>
          </cell>
          <cell r="C799" t="str">
            <v>CRAVAÇÃO DE TUBOS DE CONCRETO ARMADO, DIÃM. 1200MM</v>
          </cell>
          <cell r="D799" t="str">
            <v>05.100.034-5</v>
          </cell>
          <cell r="E799" t="str">
            <v>M</v>
          </cell>
          <cell r="F799">
            <v>1615</v>
          </cell>
          <cell r="G799">
            <v>2498</v>
          </cell>
          <cell r="H799">
            <v>1310.46</v>
          </cell>
          <cell r="I799">
            <v>2193.71</v>
          </cell>
        </row>
        <row r="800">
          <cell r="B800" t="str">
            <v>02.03.06</v>
          </cell>
          <cell r="C800" t="str">
            <v>FORNECIMENTO DE TUBOS P/ CRAVAÇÃO, DIÂM. 1200MM</v>
          </cell>
          <cell r="D800" t="str">
            <v>06.063.006-5</v>
          </cell>
          <cell r="E800" t="str">
            <v>M</v>
          </cell>
          <cell r="F800">
            <v>1615</v>
          </cell>
          <cell r="G800">
            <v>2498</v>
          </cell>
          <cell r="H800">
            <v>475.81</v>
          </cell>
          <cell r="I800">
            <v>1006.33</v>
          </cell>
        </row>
        <row r="801">
          <cell r="B801" t="str">
            <v>02.03.07</v>
          </cell>
          <cell r="C801" t="str">
            <v>POÇOS DE SERVIÇOS - EMBOQUE - COM JET-GROUTING</v>
          </cell>
          <cell r="D801" t="str">
            <v>05.100.030-6</v>
          </cell>
          <cell r="E801" t="str">
            <v>UN</v>
          </cell>
          <cell r="G801">
            <v>9</v>
          </cell>
          <cell r="H801">
            <v>388700.5</v>
          </cell>
          <cell r="I801">
            <v>650684.63</v>
          </cell>
        </row>
        <row r="802">
          <cell r="B802" t="str">
            <v>02.03.08</v>
          </cell>
          <cell r="C802" t="str">
            <v>POÇOS DE SERVIÇOS - DESEMBOQUE - COM JET-GROUTING</v>
          </cell>
          <cell r="D802" t="str">
            <v>05.100.032-6</v>
          </cell>
          <cell r="E802" t="str">
            <v>UN</v>
          </cell>
          <cell r="G802">
            <v>9</v>
          </cell>
          <cell r="H802">
            <v>203689.84</v>
          </cell>
          <cell r="I802">
            <v>340976.79</v>
          </cell>
        </row>
        <row r="803">
          <cell r="B803" t="str">
            <v>REDE COLETORA E COLETOR TRONCO DE ESGOTOS SANITÁRIOS</v>
          </cell>
        </row>
        <row r="804">
          <cell r="B804">
            <v>1</v>
          </cell>
          <cell r="C804" t="str">
            <v>SERVIÇOS TÉCNICOS</v>
          </cell>
        </row>
        <row r="805">
          <cell r="B805" t="str">
            <v>01.01</v>
          </cell>
          <cell r="C805" t="str">
            <v>PROJETOS COMPLEMENTARES</v>
          </cell>
        </row>
        <row r="806">
          <cell r="B806" t="str">
            <v>01.01.01</v>
          </cell>
          <cell r="C806" t="str">
            <v>PROJETO EXECUTIVO</v>
          </cell>
          <cell r="D806" t="str">
            <v>01.050.001-8</v>
          </cell>
          <cell r="E806" t="str">
            <v>GL</v>
          </cell>
          <cell r="F806">
            <v>1</v>
          </cell>
          <cell r="G806">
            <v>0</v>
          </cell>
          <cell r="H806">
            <v>423233.63</v>
          </cell>
          <cell r="I806">
            <v>708493.09</v>
          </cell>
        </row>
        <row r="807">
          <cell r="B807" t="str">
            <v>01.02</v>
          </cell>
          <cell r="C807" t="str">
            <v>CADASTRO DE OBRAS LINEARES</v>
          </cell>
        </row>
        <row r="808">
          <cell r="B808" t="str">
            <v>01.02.01</v>
          </cell>
          <cell r="C808" t="str">
            <v>CADASTRO COMPLETO DAS OBRAS EXECUTADAS,ELABORADO CONFORME ESPECIFICAÇÕES DA DIVISÃO DE CADASTRO TÉCNICO DA CEDAE.</v>
          </cell>
          <cell r="D808" t="str">
            <v>01.019.000-1</v>
          </cell>
          <cell r="E808" t="str">
            <v>GL</v>
          </cell>
          <cell r="F808">
            <v>1</v>
          </cell>
          <cell r="G808">
            <v>1</v>
          </cell>
          <cell r="H808">
            <v>27526.7</v>
          </cell>
          <cell r="I808">
            <v>48667.199999999997</v>
          </cell>
        </row>
        <row r="809">
          <cell r="B809" t="str">
            <v>01.03</v>
          </cell>
          <cell r="C809" t="str">
            <v>SONDAGENS GEOTÉCNICAS</v>
          </cell>
        </row>
        <row r="810">
          <cell r="B810" t="str">
            <v>01.03.01</v>
          </cell>
          <cell r="C810" t="str">
            <v>SONDAGEM A PERCUSSÃO, EM TERRENO COMUM, INCL. ENSAIO DE   PENETRAÇÃO, DIÂMETRO 3" INCL. DESL. E INSTALAÇÕES NO CANTEIRO</v>
          </cell>
          <cell r="D810" t="str">
            <v>01.003.001-0</v>
          </cell>
          <cell r="E810" t="str">
            <v>M</v>
          </cell>
          <cell r="F810">
            <v>2250</v>
          </cell>
          <cell r="G810">
            <v>1447</v>
          </cell>
          <cell r="H810">
            <v>22.86</v>
          </cell>
          <cell r="I810">
            <v>38.79</v>
          </cell>
        </row>
        <row r="811">
          <cell r="B811" t="str">
            <v>01.03.02</v>
          </cell>
          <cell r="C811" t="str">
            <v>MOBILIZAÇÃO E DESMOBILIZAÇÃO DE EQUIPAMENTO E EQUIPE DE SONDAGEM A PERCUSSÃO COM TRANSPORTE ATE 50KM</v>
          </cell>
          <cell r="D811" t="str">
            <v>01.008.050-0</v>
          </cell>
          <cell r="E811" t="str">
            <v>UN</v>
          </cell>
          <cell r="F811">
            <v>10</v>
          </cell>
          <cell r="G811">
            <v>2</v>
          </cell>
          <cell r="H811">
            <v>1244.71</v>
          </cell>
          <cell r="I811">
            <v>2279.06</v>
          </cell>
        </row>
        <row r="812">
          <cell r="B812">
            <v>2</v>
          </cell>
          <cell r="C812" t="str">
            <v>SERVIÇOS PRELIMINARES</v>
          </cell>
        </row>
        <row r="813">
          <cell r="B813" t="str">
            <v>02.01</v>
          </cell>
          <cell r="C813" t="str">
            <v>SINALIZAÇÃO E SEGURANÇA DE VEÍCULOS E PEDESTRES CONF. RESOLUÇÃO SMO 379 DE 29/08/84</v>
          </cell>
        </row>
        <row r="814">
          <cell r="B814" t="str">
            <v>02.01.01</v>
          </cell>
          <cell r="C814" t="str">
            <v>BARRAGEM DE BLOQUEIO DE OBRA NA VIA PÚBLICA, DE ACORDO COM A RESOLUÇÃO DA PREFEITURA-RJ, COMPREENDENDO O FORN., PINTURA DOS SUPORTES DE MADEIRA E REAPROV. DO CONJ. 40 VEZES</v>
          </cell>
          <cell r="D814" t="str">
            <v>02.020.005-0</v>
          </cell>
          <cell r="E814" t="str">
            <v>M</v>
          </cell>
          <cell r="F814">
            <v>2800</v>
          </cell>
          <cell r="G814">
            <v>319</v>
          </cell>
          <cell r="H814">
            <v>0.76</v>
          </cell>
          <cell r="I814">
            <v>1.38</v>
          </cell>
        </row>
        <row r="815">
          <cell r="B815" t="str">
            <v>02.01.02</v>
          </cell>
          <cell r="C815" t="str">
            <v>BARRAGEM DE BLOQUEIO P/ DESVIO DE TRANSITO - COLOCAÇÃO E RETIRADA</v>
          </cell>
          <cell r="D815" t="str">
            <v>02.020.006-0</v>
          </cell>
          <cell r="E815" t="str">
            <v>M</v>
          </cell>
          <cell r="F815">
            <v>112000</v>
          </cell>
          <cell r="G815">
            <v>12724.8</v>
          </cell>
          <cell r="H815">
            <v>1.24</v>
          </cell>
          <cell r="I815">
            <v>2.25</v>
          </cell>
        </row>
        <row r="816">
          <cell r="B816" t="str">
            <v>02.01.03</v>
          </cell>
          <cell r="C816" t="str">
            <v>SEMÁFORO P/ SINALIZAÇÃO NOTURNA DE VALAS - MOBILIZAÇÃO</v>
          </cell>
          <cell r="D816" t="str">
            <v>02.020.009-0</v>
          </cell>
          <cell r="E816" t="str">
            <v>UN</v>
          </cell>
          <cell r="F816">
            <v>560</v>
          </cell>
          <cell r="G816">
            <v>43</v>
          </cell>
          <cell r="H816">
            <v>12.43</v>
          </cell>
          <cell r="I816">
            <v>22.57</v>
          </cell>
        </row>
        <row r="817">
          <cell r="B817" t="str">
            <v>02.01.04</v>
          </cell>
          <cell r="C817" t="str">
            <v>SEMÁFORO P/ SINALIZAÇÃO NOTURNA DE VALAS - COLOCAÇÃO E RETIRADA</v>
          </cell>
          <cell r="D817" t="str">
            <v>02.020.010-0</v>
          </cell>
          <cell r="E817" t="str">
            <v>UN</v>
          </cell>
          <cell r="F817">
            <v>22400</v>
          </cell>
          <cell r="G817">
            <v>1697</v>
          </cell>
          <cell r="H817">
            <v>1.51</v>
          </cell>
          <cell r="I817">
            <v>2.74</v>
          </cell>
        </row>
        <row r="818">
          <cell r="B818" t="str">
            <v>02.01.05</v>
          </cell>
          <cell r="C818" t="str">
            <v>PLACA DE SINALIZAÇÃO PREVENTIVA - MOBILIZAÇÃO</v>
          </cell>
          <cell r="D818" t="str">
            <v>02.020.011-0</v>
          </cell>
          <cell r="E818" t="str">
            <v>UN</v>
          </cell>
          <cell r="F818">
            <v>20</v>
          </cell>
          <cell r="G818">
            <v>43</v>
          </cell>
          <cell r="H818">
            <v>21.95</v>
          </cell>
          <cell r="I818">
            <v>39.86</v>
          </cell>
        </row>
        <row r="819">
          <cell r="B819" t="str">
            <v>02.01.06</v>
          </cell>
          <cell r="C819" t="str">
            <v>PLACA DE SINALIZAÇÃO PREVENTIVA - COLOCAÇÀO E RETIRADA</v>
          </cell>
          <cell r="D819" t="str">
            <v>02.020.012-0</v>
          </cell>
          <cell r="E819" t="str">
            <v>UN</v>
          </cell>
          <cell r="F819">
            <v>800</v>
          </cell>
          <cell r="G819">
            <v>1697</v>
          </cell>
          <cell r="H819">
            <v>2.89</v>
          </cell>
          <cell r="I819">
            <v>5.24</v>
          </cell>
        </row>
        <row r="820">
          <cell r="B820" t="str">
            <v>02.01.07</v>
          </cell>
          <cell r="C820" t="str">
            <v>PLACA PARA IDENTIFICAÇÃO DE OBRA EM VIA URBANA - MOBILIZAÇÃO</v>
          </cell>
          <cell r="D820" t="str">
            <v>02.020.007-0</v>
          </cell>
          <cell r="E820" t="str">
            <v>UN</v>
          </cell>
          <cell r="F820">
            <v>4</v>
          </cell>
          <cell r="G820">
            <v>22</v>
          </cell>
          <cell r="H820">
            <v>71.67</v>
          </cell>
          <cell r="I820">
            <v>130.15</v>
          </cell>
        </row>
        <row r="821">
          <cell r="B821" t="str">
            <v>02.01.08</v>
          </cell>
          <cell r="C821" t="str">
            <v xml:space="preserve">PLACA PARA IDENTIFICAÇÃO DE OBRA EM VIA URBANA -  COLOCAÇÃO E RETIRADA </v>
          </cell>
          <cell r="D821" t="str">
            <v>02.020.008-0</v>
          </cell>
          <cell r="E821" t="str">
            <v>UN</v>
          </cell>
          <cell r="F821">
            <v>160</v>
          </cell>
          <cell r="G821">
            <v>849</v>
          </cell>
          <cell r="H821">
            <v>4.87</v>
          </cell>
          <cell r="I821">
            <v>8.84</v>
          </cell>
        </row>
        <row r="822">
          <cell r="B822" t="str">
            <v>02.01.09</v>
          </cell>
          <cell r="C822" t="str">
            <v>CERCA PROTETORA DE VALA, CONSTRUÍDA C/ MONTANTES FINCADOS CADA 2 ME 2 TÁBUAS HORIZ. DE 1" X 12" - MOBILIZAÇÃO</v>
          </cell>
          <cell r="D822" t="str">
            <v>02.011.002-0</v>
          </cell>
          <cell r="E822" t="str">
            <v>M</v>
          </cell>
          <cell r="F822">
            <v>750</v>
          </cell>
          <cell r="G822">
            <v>319</v>
          </cell>
          <cell r="H822">
            <v>4.43</v>
          </cell>
          <cell r="I822">
            <v>7.23</v>
          </cell>
        </row>
        <row r="823">
          <cell r="B823" t="str">
            <v>02.01.10</v>
          </cell>
          <cell r="C823" t="str">
            <v>CERCA PROTETORA DE VALA, CONSTRUÍDA C/ MONTANTES FINCADOS CADA 2 ME 2 TÁBUAS HORIZ. DE 1" X 12" - COLOC. E RETIR.</v>
          </cell>
          <cell r="D823" t="str">
            <v>02.011.003-0</v>
          </cell>
          <cell r="E823" t="str">
            <v>M</v>
          </cell>
          <cell r="F823">
            <v>30000</v>
          </cell>
          <cell r="G823">
            <v>12724.8</v>
          </cell>
          <cell r="H823">
            <v>3.75</v>
          </cell>
          <cell r="I823">
            <v>6.12</v>
          </cell>
        </row>
        <row r="824">
          <cell r="B824" t="str">
            <v>02.01.11</v>
          </cell>
          <cell r="C824" t="str">
            <v>CHAPA DE AÇO P/ TRAVESSIA PROVISORIA SOBRE VALAS - MOBILIZAÇÃO, USO, COLOCAÇÃO E RETIRADA UMA VEZ</v>
          </cell>
          <cell r="D824" t="str">
            <v>05.013.002-0</v>
          </cell>
          <cell r="E824" t="str">
            <v>M2</v>
          </cell>
          <cell r="F824">
            <v>150</v>
          </cell>
          <cell r="G824">
            <v>32</v>
          </cell>
          <cell r="H824">
            <v>18.11</v>
          </cell>
          <cell r="I824">
            <v>35.619999999999997</v>
          </cell>
        </row>
        <row r="825">
          <cell r="B825" t="str">
            <v>02.01.12</v>
          </cell>
          <cell r="C825" t="str">
            <v>CHAPA DE AÇO P/ TRAVESSIA PROVISORIA SOBRE VALAS - COLOCAÇÃO E RETIRADA ADICIONAIS</v>
          </cell>
          <cell r="D825" t="str">
            <v>05.013.003-0</v>
          </cell>
          <cell r="E825" t="str">
            <v>M2</v>
          </cell>
          <cell r="F825">
            <v>6000</v>
          </cell>
          <cell r="G825">
            <v>1273</v>
          </cell>
          <cell r="H825">
            <v>1.33</v>
          </cell>
          <cell r="I825">
            <v>2.61</v>
          </cell>
        </row>
        <row r="826">
          <cell r="B826">
            <v>3</v>
          </cell>
          <cell r="C826" t="str">
            <v>MOVIMENTO DE TERRA</v>
          </cell>
        </row>
        <row r="827">
          <cell r="B827" t="str">
            <v>03.01</v>
          </cell>
          <cell r="C827" t="str">
            <v>ESCAVAÇÃO E ATERRO</v>
          </cell>
        </row>
        <row r="828">
          <cell r="B828" t="str">
            <v>03.01.01</v>
          </cell>
          <cell r="C828" t="str">
            <v>ESCAV. MEC. VALA/CAVA NÃO ESTRONCADA, 1ª CATEG., C/ESCAVADEIRA HIDRÁULICA ATÉ 1,5 M DE PROF., EXCLUSIVE ESGOTAMENTO</v>
          </cell>
          <cell r="D828" t="str">
            <v>03.020.050-0</v>
          </cell>
          <cell r="E828" t="str">
            <v>M3</v>
          </cell>
          <cell r="F828">
            <v>49149</v>
          </cell>
          <cell r="G828">
            <v>17963</v>
          </cell>
          <cell r="H828">
            <v>1.77</v>
          </cell>
          <cell r="I828">
            <v>3.26</v>
          </cell>
        </row>
        <row r="829">
          <cell r="B829" t="str">
            <v>03.01.02</v>
          </cell>
          <cell r="C829" t="str">
            <v>ESCAV. MEC. VALA ESCORADA, 1ª CATEG. C/ESCAVADEIRA HIDRÁULICA, ATÉ 1,5 M DE PROF., EXCLUSIVE ESGOTAMENTO E ESCORAMENTO</v>
          </cell>
          <cell r="D829" t="str">
            <v>03.020.080-0</v>
          </cell>
          <cell r="E829" t="str">
            <v>M3</v>
          </cell>
          <cell r="F829">
            <v>44433</v>
          </cell>
          <cell r="G829">
            <v>16347</v>
          </cell>
          <cell r="H829">
            <v>2.12</v>
          </cell>
          <cell r="I829">
            <v>3.91</v>
          </cell>
        </row>
        <row r="830">
          <cell r="B830" t="str">
            <v>03.01.03</v>
          </cell>
          <cell r="C830" t="str">
            <v>ESCAV. MEC. VALA/CAVA ESCORADA,  1ª CATEG, C/ ESCAVADEIRA HIDRÁULICA ENTRE 1,5 E 3,0 M PROF., EXCLUSIVE ESGOTAMENTO E ESCORAMENTO</v>
          </cell>
          <cell r="D830" t="str">
            <v>03.020.085-0</v>
          </cell>
          <cell r="E830" t="str">
            <v>M3</v>
          </cell>
          <cell r="F830">
            <v>20349</v>
          </cell>
          <cell r="G830">
            <v>27701</v>
          </cell>
          <cell r="H830">
            <v>2.41</v>
          </cell>
          <cell r="I830">
            <v>4.4400000000000004</v>
          </cell>
        </row>
        <row r="831">
          <cell r="B831" t="str">
            <v>03.01.04</v>
          </cell>
          <cell r="C831" t="str">
            <v>ESCAVAÇÃO MEC. VALA/CAVA ESCORADA, 1ª CATEG. C/ ESCAVADEIRA HIDRÁULICA ENTRE 3,00 E 4,50 M DE PROF., EXCLUSIVE ESGOTAMENTO E ESCORAMENTO</v>
          </cell>
          <cell r="D831" t="str">
            <v>03.020.090-0</v>
          </cell>
          <cell r="E831" t="str">
            <v>M3</v>
          </cell>
          <cell r="F831">
            <v>10207</v>
          </cell>
          <cell r="G831">
            <v>8797</v>
          </cell>
          <cell r="H831">
            <v>3.58</v>
          </cell>
          <cell r="I831">
            <v>6.6</v>
          </cell>
        </row>
        <row r="832">
          <cell r="B832" t="str">
            <v>03.01.05</v>
          </cell>
          <cell r="C832" t="str">
            <v>ESCAVAÇÃO MEC. VALA/CAVA ESCORADA, 1ª CATEG. C/ ESCAVADEIRA HIDRÁULICA ENTRE 4,50 E 6,0 M DE PROF., EXCLUSIVE ESGOTAMENTO E ESCORAMENTO</v>
          </cell>
          <cell r="D832" t="str">
            <v>03.020.100-0</v>
          </cell>
          <cell r="E832" t="str">
            <v>M3</v>
          </cell>
          <cell r="F832">
            <v>4886</v>
          </cell>
          <cell r="G832">
            <v>1248</v>
          </cell>
          <cell r="H832">
            <v>5.23</v>
          </cell>
          <cell r="I832">
            <v>9.65</v>
          </cell>
        </row>
        <row r="833">
          <cell r="B833" t="str">
            <v>03.01.06</v>
          </cell>
          <cell r="C833" t="str">
            <v>ESCAV. MANUAL VALA/CAVA, 1ª CATEG. ATÉ 1,5 M PROF.</v>
          </cell>
          <cell r="D833" t="str">
            <v>03.001.001-0</v>
          </cell>
          <cell r="E833" t="str">
            <v>M3</v>
          </cell>
          <cell r="F833">
            <v>9874</v>
          </cell>
          <cell r="G833">
            <v>3820</v>
          </cell>
          <cell r="H833">
            <v>9.9499999999999993</v>
          </cell>
          <cell r="I833">
            <v>18.54</v>
          </cell>
        </row>
        <row r="834">
          <cell r="B834" t="str">
            <v>03.01.07</v>
          </cell>
          <cell r="C834" t="str">
            <v xml:space="preserve">ESCAVAÇÃO C/AR COMPRIMIDO VALA/CAVA, 2ª CATEG. (ROCHA MUITO DECOMPOSTA), PROF. ATÉ 1,50 M </v>
          </cell>
          <cell r="D834" t="str">
            <v>03.008.010-0</v>
          </cell>
          <cell r="E834" t="str">
            <v>M3</v>
          </cell>
          <cell r="F834">
            <v>100</v>
          </cell>
          <cell r="G834">
            <v>38</v>
          </cell>
          <cell r="H834">
            <v>30.4</v>
          </cell>
          <cell r="I834">
            <v>54.35</v>
          </cell>
        </row>
        <row r="835">
          <cell r="B835" t="str">
            <v>03.01.08</v>
          </cell>
          <cell r="C835" t="str">
            <v>ESCAV. C/AR COMPR. VALA/CAVA, 3ª CATEG. (ROCHA SÃ FRATURADA), PROF. ATÉ 1,5 M</v>
          </cell>
          <cell r="D835" t="str">
            <v>03.008.050-0</v>
          </cell>
          <cell r="E835" t="str">
            <v>M3</v>
          </cell>
          <cell r="F835">
            <v>50</v>
          </cell>
          <cell r="G835">
            <v>20</v>
          </cell>
          <cell r="H835">
            <v>116.42</v>
          </cell>
          <cell r="I835">
            <v>208.15</v>
          </cell>
        </row>
        <row r="836">
          <cell r="B836" t="str">
            <v>03.01.09</v>
          </cell>
          <cell r="C836" t="str">
            <v xml:space="preserve">REATERRO COMPACTADO VALA/CAVA C/MAT. ESCAV. SELECIONADO EM CAMADAS DE 30 CM </v>
          </cell>
          <cell r="D836" t="str">
            <v>03.013.001-0</v>
          </cell>
          <cell r="E836" t="str">
            <v>M3</v>
          </cell>
          <cell r="F836">
            <v>64330</v>
          </cell>
          <cell r="G836">
            <v>65609</v>
          </cell>
          <cell r="H836">
            <v>5.97</v>
          </cell>
          <cell r="I836">
            <v>11.13</v>
          </cell>
        </row>
        <row r="837">
          <cell r="B837" t="str">
            <v>03.01.10</v>
          </cell>
          <cell r="C837" t="str">
            <v>REATERRO DE VALA COM MATERIAL DE BOA QUALIDADE, UTILIZANDO VIBRO COMPACTADOR PORTÁTIL, EXCLUSIVE MATERIAL</v>
          </cell>
          <cell r="D837" t="str">
            <v>03.011.015-0</v>
          </cell>
          <cell r="E837" t="str">
            <v>M3</v>
          </cell>
          <cell r="F837">
            <v>51465</v>
          </cell>
          <cell r="G837">
            <v>0</v>
          </cell>
          <cell r="H837">
            <v>4.76</v>
          </cell>
          <cell r="I837">
            <v>8.42</v>
          </cell>
        </row>
        <row r="838">
          <cell r="B838" t="str">
            <v>03.01.11</v>
          </cell>
          <cell r="C838" t="str">
            <v xml:space="preserve">REATERRO DE VALA COM PÓ DE PEDRA, INCLUSIVE FORNECIMENTO DOS MATERIAIS </v>
          </cell>
          <cell r="D838" t="str">
            <v>03.015.010-0</v>
          </cell>
          <cell r="E838" t="str">
            <v>M3</v>
          </cell>
          <cell r="F838">
            <v>12866</v>
          </cell>
          <cell r="G838">
            <v>3179</v>
          </cell>
          <cell r="H838">
            <v>15.47</v>
          </cell>
          <cell r="I838">
            <v>25.61</v>
          </cell>
        </row>
        <row r="839">
          <cell r="B839" t="str">
            <v>03.01.12</v>
          </cell>
          <cell r="C839" t="str">
            <v xml:space="preserve">ESCAVAÇÃO, CARGA E DESCARGA, A 10 KM, EXCLUSIVE ROYALTIES SOBRE O MATERIAL </v>
          </cell>
          <cell r="D839" t="str">
            <v>03.010.007-0</v>
          </cell>
          <cell r="E839" t="str">
            <v>M3</v>
          </cell>
          <cell r="F839">
            <v>51465</v>
          </cell>
          <cell r="G839">
            <v>0</v>
          </cell>
          <cell r="H839">
            <v>8.3800000000000008</v>
          </cell>
          <cell r="I839">
            <v>17.07</v>
          </cell>
        </row>
        <row r="840">
          <cell r="B840" t="str">
            <v>03.01.13</v>
          </cell>
          <cell r="C840" t="str">
            <v>ROYALTIES SOBRE MATERIAL DE JAZIDA</v>
          </cell>
          <cell r="D840" t="str">
            <v>01.090.002-1</v>
          </cell>
          <cell r="E840" t="str">
            <v>M3</v>
          </cell>
          <cell r="F840">
            <v>51465</v>
          </cell>
          <cell r="G840">
            <v>0</v>
          </cell>
          <cell r="H840">
            <v>1.1599999999999999</v>
          </cell>
          <cell r="I840">
            <v>2.0699999999999998</v>
          </cell>
        </row>
        <row r="841">
          <cell r="B841" t="str">
            <v>03.01.14</v>
          </cell>
          <cell r="C841" t="str">
            <v>ESCAVAÇÃO MEC. VALA/CAVA ESTRONCADA, 1ª CATEG. ACIMA DE 6M DE PROFUNDIDADE</v>
          </cell>
          <cell r="D841" t="str">
            <v>03.020.110-1</v>
          </cell>
          <cell r="E841" t="str">
            <v>M3</v>
          </cell>
          <cell r="F841">
            <v>1126</v>
          </cell>
          <cell r="G841">
            <v>160</v>
          </cell>
          <cell r="H841">
            <v>9.9600000000000009</v>
          </cell>
          <cell r="I841">
            <v>18.38</v>
          </cell>
        </row>
        <row r="842">
          <cell r="B842" t="str">
            <v>03.02</v>
          </cell>
          <cell r="C842" t="str">
            <v>TRANSPORTE DE SOLOS</v>
          </cell>
        </row>
        <row r="843">
          <cell r="B843" t="str">
            <v>03.02.01</v>
          </cell>
          <cell r="C843" t="str">
            <v>CARGA MANUAL E DESC. MEC. MAT. A GRANEL EM CAMINHÃO</v>
          </cell>
          <cell r="D843" t="str">
            <v>04.006.008-0</v>
          </cell>
          <cell r="E843" t="str">
            <v>T</v>
          </cell>
          <cell r="F843">
            <v>40875</v>
          </cell>
          <cell r="G843">
            <v>15813</v>
          </cell>
          <cell r="H843">
            <v>5.59</v>
          </cell>
          <cell r="I843">
            <v>10.51</v>
          </cell>
        </row>
        <row r="844">
          <cell r="B844" t="str">
            <v>03.02.02</v>
          </cell>
          <cell r="C844" t="str">
            <v>CARGA E DESCARGA MECÂNICA MATERIAL A GRANEL EM CAMINHÃO, INCLUSIVE EQUIPAMENTO CARREGADOR</v>
          </cell>
          <cell r="D844" t="str">
            <v>04.011.051-0</v>
          </cell>
          <cell r="E844" t="str">
            <v>T</v>
          </cell>
          <cell r="F844">
            <v>95375</v>
          </cell>
          <cell r="G844">
            <v>24403</v>
          </cell>
          <cell r="H844">
            <v>3.37</v>
          </cell>
          <cell r="I844">
            <v>6.76</v>
          </cell>
        </row>
        <row r="845">
          <cell r="B845" t="str">
            <v>03.02.03</v>
          </cell>
          <cell r="C845" t="str">
            <v>TRANSP. DE CARGA DE QUALQUER NATUREZA, EXCL. AS DESPESAS DE CARGA E DESCARGA TANTO DE ESPERA DO CAMINHÃO COMO DE SERVENTE OU EQUIP. AUXIL., A VELOC. MEDIA DE 40KM/H CAMINHAO BASCULANTE A ÓLEO DIESEL DE 8T</v>
          </cell>
          <cell r="D845" t="str">
            <v>04.005.121-0</v>
          </cell>
          <cell r="E845" t="str">
            <v>T.KM</v>
          </cell>
          <cell r="F845">
            <v>2725000</v>
          </cell>
          <cell r="G845">
            <v>209700</v>
          </cell>
          <cell r="H845">
            <v>0.26</v>
          </cell>
          <cell r="I845">
            <v>0.49</v>
          </cell>
        </row>
        <row r="846">
          <cell r="B846">
            <v>4</v>
          </cell>
          <cell r="C846" t="str">
            <v>ESCORAMENTO</v>
          </cell>
        </row>
        <row r="847">
          <cell r="B847" t="str">
            <v>04.01</v>
          </cell>
          <cell r="C847" t="str">
            <v>ESCORAMENTO SIMPLES FECHADO DE VALA, POUCA PROF. INCL FORN MAT.</v>
          </cell>
          <cell r="D847" t="str">
            <v>05.011.001-0</v>
          </cell>
          <cell r="E847" t="str">
            <v>M2</v>
          </cell>
          <cell r="F847">
            <v>35772</v>
          </cell>
          <cell r="G847">
            <v>26385.5</v>
          </cell>
          <cell r="H847">
            <v>11.08</v>
          </cell>
          <cell r="I847">
            <v>16.04</v>
          </cell>
        </row>
        <row r="848">
          <cell r="B848" t="str">
            <v>04.02</v>
          </cell>
          <cell r="C848" t="str">
            <v>ESCORAMENTO C/CHAPAS METALICAS DE VALA/CAVA ATÉ 4,00 M DE PROFUNDIDADE, UTILIZANDO ESCAVADEIRA HIDRÁULICA NA CRAVAÇÃO E RETIRADA DE CHAPAS</v>
          </cell>
          <cell r="D848" t="str">
            <v>05.080.025-0</v>
          </cell>
          <cell r="E848" t="str">
            <v>M2</v>
          </cell>
          <cell r="F848">
            <v>74878</v>
          </cell>
          <cell r="G848">
            <v>77592.399999999994</v>
          </cell>
          <cell r="H848">
            <v>13.98</v>
          </cell>
          <cell r="I848">
            <v>26.38</v>
          </cell>
        </row>
        <row r="849">
          <cell r="B849" t="str">
            <v>04.03</v>
          </cell>
          <cell r="C849" t="str">
            <v>ESCORAMENTO C/CHAPAS METALICAS DE VALA/CAVA ATÉ 6,00 M DE PROFUNDIDADE, UTILIZANDO ESCAVADEIRA HIDRÁULICA NA CRAVAÇÃO E RETIRADA DE CHAPAS</v>
          </cell>
          <cell r="D849" t="str">
            <v>05.080.065-0</v>
          </cell>
          <cell r="E849" t="str">
            <v>M2</v>
          </cell>
          <cell r="F849">
            <v>10966</v>
          </cell>
          <cell r="G849">
            <v>22681.1</v>
          </cell>
          <cell r="H849">
            <v>21.73</v>
          </cell>
          <cell r="I849">
            <v>41</v>
          </cell>
        </row>
        <row r="850">
          <cell r="B850">
            <v>5</v>
          </cell>
          <cell r="C850" t="str">
            <v>ESGOTAMENTO</v>
          </cell>
        </row>
        <row r="851">
          <cell r="B851" t="str">
            <v>05.01</v>
          </cell>
          <cell r="C851" t="str">
            <v>ESGOTAMENTO DE VALA/CAVA P/ BOMBEAMENTO DIRETO.</v>
          </cell>
          <cell r="D851" t="str">
            <v>05.010.005-0</v>
          </cell>
          <cell r="E851" t="str">
            <v>CV.H</v>
          </cell>
          <cell r="F851">
            <v>90000</v>
          </cell>
          <cell r="G851">
            <v>16233.6</v>
          </cell>
          <cell r="H851">
            <v>1.67</v>
          </cell>
          <cell r="I851">
            <v>2.66</v>
          </cell>
        </row>
        <row r="852">
          <cell r="B852" t="str">
            <v>05.02</v>
          </cell>
          <cell r="C852" t="str">
            <v>REBAIXAMENTO DE LENÇOL FREÁTICO</v>
          </cell>
        </row>
        <row r="853">
          <cell r="B853" t="str">
            <v>05.02.01</v>
          </cell>
          <cell r="C853" t="str">
            <v>DESPESAS DE ENERGIA SIST. DE REBAIXAMENTO</v>
          </cell>
          <cell r="D853" t="str">
            <v>01.007.030-0</v>
          </cell>
          <cell r="E853" t="str">
            <v>CV.H</v>
          </cell>
          <cell r="F853">
            <v>1224000</v>
          </cell>
          <cell r="G853">
            <v>443520</v>
          </cell>
          <cell r="H853">
            <v>0.27</v>
          </cell>
          <cell r="I853">
            <v>0.41</v>
          </cell>
        </row>
        <row r="854">
          <cell r="B854" t="str">
            <v>05.02.02</v>
          </cell>
          <cell r="C854" t="str">
            <v>MONTAGEM E DESMONT. CONJ. BOMBAS, CABINE E TUBULAÇÃO COLETORA DE SIST. REBAIXAMENTO</v>
          </cell>
          <cell r="D854" t="str">
            <v>01.007.010-0</v>
          </cell>
          <cell r="E854" t="str">
            <v>UN</v>
          </cell>
          <cell r="F854">
            <v>170</v>
          </cell>
          <cell r="G854">
            <v>462</v>
          </cell>
          <cell r="H854">
            <v>1036.4000000000001</v>
          </cell>
          <cell r="I854">
            <v>1587.76</v>
          </cell>
        </row>
        <row r="855">
          <cell r="B855" t="str">
            <v>05.02.03</v>
          </cell>
          <cell r="C855" t="str">
            <v>CRAVAÇÃO E RETIRADA DE UMA PONTEIRA FILTRANTE</v>
          </cell>
          <cell r="D855" t="str">
            <v>01.007.020-0</v>
          </cell>
          <cell r="E855" t="str">
            <v>UN</v>
          </cell>
          <cell r="F855">
            <v>11900</v>
          </cell>
          <cell r="G855">
            <v>27704</v>
          </cell>
          <cell r="H855">
            <v>40.299999999999997</v>
          </cell>
          <cell r="I855">
            <v>61.73</v>
          </cell>
        </row>
        <row r="856">
          <cell r="B856" t="str">
            <v>05.02.04</v>
          </cell>
          <cell r="C856" t="str">
            <v>MANUTENÇÃO E  OPERAÇÃODOS DO SISTEMA DE REBAIXAMENTO</v>
          </cell>
          <cell r="D856" t="str">
            <v>01.007.025-0</v>
          </cell>
          <cell r="E856" t="str">
            <v>DIA</v>
          </cell>
          <cell r="F856">
            <v>5100</v>
          </cell>
          <cell r="G856">
            <v>1848</v>
          </cell>
          <cell r="H856">
            <v>97.88</v>
          </cell>
          <cell r="I856">
            <v>149.94999999999999</v>
          </cell>
        </row>
        <row r="857">
          <cell r="B857">
            <v>6</v>
          </cell>
          <cell r="C857" t="str">
            <v>FUNDAÇÕES E ESTRUTURAS</v>
          </cell>
        </row>
        <row r="858">
          <cell r="B858" t="str">
            <v>06.01</v>
          </cell>
          <cell r="C858" t="str">
            <v>ESTRUTURAS DE CONCRETO ARMADO OU PROTENDIDO</v>
          </cell>
        </row>
        <row r="859">
          <cell r="B859" t="str">
            <v>06.01.01</v>
          </cell>
          <cell r="C859" t="str">
            <v>CONCR. DOSADO RACIONALMENTE P/FCK 10 Mpa, INCL. MAT. PREPARO, TRANSPORTE, LANÇAMENTO E ADENSAMENTO</v>
          </cell>
          <cell r="D859" t="str">
            <v>11.003.001-0</v>
          </cell>
          <cell r="E859" t="str">
            <v>M3</v>
          </cell>
          <cell r="F859">
            <v>525</v>
          </cell>
          <cell r="G859">
            <v>10</v>
          </cell>
          <cell r="H859">
            <v>211.76</v>
          </cell>
          <cell r="I859">
            <v>280.79000000000002</v>
          </cell>
        </row>
        <row r="860">
          <cell r="B860" t="str">
            <v>06.01.02</v>
          </cell>
          <cell r="C860" t="str">
            <v>CONCRETO DOSADO RACIONALMENTE P/ FCK 15MPa INCL. MAT. PREPARO, TRANSPORTE, LANÇAMENTO E ADENSAMENTO</v>
          </cell>
          <cell r="D860" t="str">
            <v>11.003.002-0</v>
          </cell>
          <cell r="E860" t="str">
            <v>M3</v>
          </cell>
          <cell r="F860">
            <v>60</v>
          </cell>
          <cell r="G860">
            <v>5</v>
          </cell>
          <cell r="H860">
            <v>231.3</v>
          </cell>
          <cell r="I860">
            <v>306.7</v>
          </cell>
        </row>
        <row r="861">
          <cell r="B861" t="str">
            <v>06.01.03</v>
          </cell>
          <cell r="C861" t="str">
            <v>FORMAS DE MAD. P/PARAMENTOS PLANOS. FORN. DOS MAT. E DESMOLDAGEM EXCL. ESCORAMENTO, SERVIDO A MADEIRA 2 VEZES</v>
          </cell>
          <cell r="D861" t="str">
            <v>11.004.021-0</v>
          </cell>
          <cell r="E861" t="str">
            <v>M2</v>
          </cell>
          <cell r="F861">
            <v>1050</v>
          </cell>
          <cell r="G861">
            <v>75</v>
          </cell>
          <cell r="H861">
            <v>34.43</v>
          </cell>
          <cell r="I861">
            <v>57.53</v>
          </cell>
        </row>
        <row r="862">
          <cell r="B862" t="str">
            <v>06.01.04</v>
          </cell>
          <cell r="C862" t="str">
            <v>ESCORAMENTO DE FORMAS DE PARAMENTOS DE CONCRETO ATE 1,50M DE ALTURA MEDIDO PELA ÁREA DE FORMA ESCORADA E COM REAPROVEITAMENTO DE 30% DA MADEIRA</v>
          </cell>
          <cell r="D862" t="str">
            <v>11.004.065-0</v>
          </cell>
          <cell r="E862" t="str">
            <v>M2</v>
          </cell>
          <cell r="F862">
            <v>1050</v>
          </cell>
          <cell r="G862">
            <v>75</v>
          </cell>
          <cell r="H862">
            <v>6.18</v>
          </cell>
          <cell r="I862">
            <v>10.32</v>
          </cell>
        </row>
        <row r="863">
          <cell r="B863" t="str">
            <v>06.01.05</v>
          </cell>
          <cell r="C863" t="str">
            <v>FORN. DE BARRA DE AÇO CA-50 DE 8MM ATE 12,5 MM</v>
          </cell>
          <cell r="D863" t="str">
            <v>11.009.014-0</v>
          </cell>
          <cell r="E863" t="str">
            <v>KG</v>
          </cell>
          <cell r="F863">
            <v>4800</v>
          </cell>
          <cell r="G863">
            <v>400</v>
          </cell>
          <cell r="H863">
            <v>1.51</v>
          </cell>
          <cell r="I863">
            <v>3.02</v>
          </cell>
        </row>
        <row r="864">
          <cell r="B864" t="str">
            <v>06.01.06</v>
          </cell>
          <cell r="C864" t="str">
            <v>CORTE, DOBRAGEM, MONTAGEM E COLOCAÇÃO DE FERRAGENS NAS FORMAS, AÇO CA-50A OU CA-50B, ATE 12,5 MM</v>
          </cell>
          <cell r="D864" t="str">
            <v>11.011.030-0</v>
          </cell>
          <cell r="E864" t="str">
            <v>KG</v>
          </cell>
          <cell r="F864">
            <v>4800</v>
          </cell>
          <cell r="G864">
            <v>400</v>
          </cell>
          <cell r="H864">
            <v>0.8</v>
          </cell>
          <cell r="I864">
            <v>1.44</v>
          </cell>
        </row>
        <row r="865">
          <cell r="B865" t="str">
            <v>06.02</v>
          </cell>
          <cell r="C865" t="str">
            <v>POÇOS DE VISITA CONCRETO ARMADO PADRÃO CEDAE, EXCLUSIVE TAMPÃO DE F.FUNDIDO</v>
          </cell>
        </row>
        <row r="866">
          <cell r="B866" t="str">
            <v>06.02.01</v>
          </cell>
          <cell r="C866" t="str">
            <v xml:space="preserve">PV DE CONCR. ARMADO P/ DN ATE 0,6M, PROF.=2,7 M </v>
          </cell>
          <cell r="D866" t="str">
            <v>06.012.205-0</v>
          </cell>
          <cell r="E866" t="str">
            <v>UN</v>
          </cell>
          <cell r="F866">
            <v>14</v>
          </cell>
          <cell r="G866">
            <v>1</v>
          </cell>
          <cell r="H866">
            <v>2006.52</v>
          </cell>
          <cell r="I866">
            <v>3419.11</v>
          </cell>
        </row>
        <row r="867">
          <cell r="B867" t="str">
            <v>06.02.02</v>
          </cell>
          <cell r="C867" t="str">
            <v xml:space="preserve">PV DE CONCR. ARMADO P/ DN ATE 0,6M, PROF.=4,2 M </v>
          </cell>
          <cell r="D867" t="str">
            <v>06.012.210-0</v>
          </cell>
          <cell r="E867" t="str">
            <v>UN</v>
          </cell>
          <cell r="F867">
            <v>11</v>
          </cell>
          <cell r="G867">
            <v>4</v>
          </cell>
          <cell r="H867">
            <v>2441.6799999999998</v>
          </cell>
          <cell r="I867">
            <v>4160.62</v>
          </cell>
        </row>
        <row r="868">
          <cell r="B868" t="str">
            <v>06.02.03</v>
          </cell>
          <cell r="C868" t="str">
            <v xml:space="preserve">PV DE CONCR. ARMADO P/ DN ATE 0,6M, PROF.=4,5 M </v>
          </cell>
          <cell r="D868" t="str">
            <v>06.012.211-0</v>
          </cell>
          <cell r="E868" t="str">
            <v>UN</v>
          </cell>
          <cell r="F868">
            <v>10</v>
          </cell>
          <cell r="G868">
            <v>9</v>
          </cell>
          <cell r="H868">
            <v>2573.09</v>
          </cell>
          <cell r="I868">
            <v>4384.54</v>
          </cell>
        </row>
        <row r="869">
          <cell r="B869" t="str">
            <v>06.02.04</v>
          </cell>
          <cell r="C869" t="str">
            <v xml:space="preserve">PV DE CONCR. ARMADO P/ DN ATE 0,7M, PROF.=4,8 M </v>
          </cell>
          <cell r="D869" t="str">
            <v>06.012.228-0</v>
          </cell>
          <cell r="E869" t="str">
            <v>UN</v>
          </cell>
          <cell r="F869">
            <v>1</v>
          </cell>
          <cell r="G869">
            <v>0</v>
          </cell>
          <cell r="H869">
            <v>2941.3</v>
          </cell>
          <cell r="I869">
            <v>5011.97</v>
          </cell>
        </row>
        <row r="870">
          <cell r="B870" t="str">
            <v>06.02.05</v>
          </cell>
          <cell r="C870" t="str">
            <v xml:space="preserve">PV DE CONCR. ARMADO P/ DN ATE 0,6M, PROF.=2,1 M </v>
          </cell>
          <cell r="D870" t="str">
            <v>06.012.203-0</v>
          </cell>
          <cell r="G870">
            <v>2</v>
          </cell>
          <cell r="H870">
            <v>1375</v>
          </cell>
          <cell r="I870">
            <v>2343</v>
          </cell>
        </row>
        <row r="871">
          <cell r="B871" t="str">
            <v>06.02.06</v>
          </cell>
          <cell r="C871" t="str">
            <v xml:space="preserve">PV DE CONCR. ARMADO P/ DN ATE 0,6M, PROF.=2,4 M </v>
          </cell>
          <cell r="D871" t="str">
            <v>06.012.204-0</v>
          </cell>
          <cell r="G871">
            <v>2</v>
          </cell>
          <cell r="H871">
            <v>1525.86</v>
          </cell>
          <cell r="I871">
            <v>2600.06</v>
          </cell>
        </row>
        <row r="872">
          <cell r="B872" t="str">
            <v>06.02.07</v>
          </cell>
          <cell r="C872" t="str">
            <v xml:space="preserve">PV DE CONCR. ARMADO P/ DN ATE 0,6M, PROF.=3,0 M </v>
          </cell>
          <cell r="D872" t="str">
            <v>06.012.206-0</v>
          </cell>
          <cell r="G872">
            <v>3</v>
          </cell>
          <cell r="H872">
            <v>1698.07</v>
          </cell>
          <cell r="I872">
            <v>2893.51</v>
          </cell>
        </row>
        <row r="873">
          <cell r="B873" t="str">
            <v>06.02.08</v>
          </cell>
          <cell r="C873" t="str">
            <v xml:space="preserve">PV DE CONCR. ARMADO P/ DN ATE 0,6M, PROF.=3,3 M </v>
          </cell>
          <cell r="D873" t="str">
            <v>06.012.207-0</v>
          </cell>
          <cell r="G873">
            <v>1</v>
          </cell>
          <cell r="H873">
            <v>1726.99</v>
          </cell>
          <cell r="I873">
            <v>2942.79</v>
          </cell>
        </row>
        <row r="874">
          <cell r="B874" t="str">
            <v>06.02.09</v>
          </cell>
          <cell r="C874" t="str">
            <v xml:space="preserve">PV DE CONCR. ARMADO P/ DN ATE 0,6M, PROF.=3,6 M </v>
          </cell>
          <cell r="D874" t="str">
            <v>06.012.208-0</v>
          </cell>
          <cell r="G874">
            <v>10</v>
          </cell>
          <cell r="H874">
            <v>1789.91</v>
          </cell>
          <cell r="I874">
            <v>3050</v>
          </cell>
        </row>
        <row r="875">
          <cell r="B875" t="str">
            <v>06.02.10</v>
          </cell>
          <cell r="C875" t="str">
            <v xml:space="preserve">PV DE CONCR. ARMADO P/ DN ATE 0,6M, PROF.=3,9 M </v>
          </cell>
          <cell r="D875" t="str">
            <v>06.012.209-0</v>
          </cell>
          <cell r="G875">
            <v>6</v>
          </cell>
          <cell r="H875">
            <v>1870.32</v>
          </cell>
          <cell r="I875">
            <v>3187.02</v>
          </cell>
        </row>
        <row r="876">
          <cell r="B876" t="str">
            <v>06.02.11</v>
          </cell>
          <cell r="C876" t="str">
            <v xml:space="preserve">PV DE CONCR. ARMADO P/ DN ATE 0,6M, PROF.=4,8 M </v>
          </cell>
          <cell r="D876" t="str">
            <v>06.012.212-0</v>
          </cell>
          <cell r="G876">
            <v>7</v>
          </cell>
          <cell r="H876">
            <v>2111.23</v>
          </cell>
          <cell r="I876">
            <v>3597.53</v>
          </cell>
        </row>
        <row r="877">
          <cell r="B877" t="str">
            <v>06.02.12</v>
          </cell>
          <cell r="C877" t="str">
            <v xml:space="preserve">PV DE CONCR. ARMADO P/ DN ATE 0,6M, PROF.=5,1 M </v>
          </cell>
          <cell r="D877" t="str">
            <v>06.012.213-0</v>
          </cell>
          <cell r="G877">
            <v>3</v>
          </cell>
          <cell r="H877">
            <v>2191.3200000000002</v>
          </cell>
          <cell r="I877">
            <v>3734</v>
          </cell>
        </row>
        <row r="878">
          <cell r="B878" t="str">
            <v>06.03</v>
          </cell>
          <cell r="C878" t="str">
            <v>POÇOS DE VISITA DE ANEIS PREMOLDADOS DE CONCRETO, PADRÃO CEDAE, EXCL.TAMPÃO DE F.FUNDIDO</v>
          </cell>
        </row>
        <row r="879">
          <cell r="B879" t="str">
            <v>06.03.01</v>
          </cell>
          <cell r="C879" t="str">
            <v xml:space="preserve">PV DE ANEIS PREMOLDADOS PROF.=0,8 M </v>
          </cell>
          <cell r="D879" t="str">
            <v>06.017.002-0</v>
          </cell>
          <cell r="E879" t="str">
            <v>UN</v>
          </cell>
          <cell r="F879">
            <v>1</v>
          </cell>
          <cell r="G879">
            <v>45</v>
          </cell>
          <cell r="H879">
            <v>108.38</v>
          </cell>
          <cell r="I879">
            <v>199.85</v>
          </cell>
        </row>
        <row r="880">
          <cell r="B880" t="str">
            <v>06.03.02</v>
          </cell>
          <cell r="C880" t="str">
            <v xml:space="preserve">PV DE ANEIS PREMOLDADOS PROF.=1,0 M </v>
          </cell>
          <cell r="D880" t="str">
            <v>06.017.003-0</v>
          </cell>
          <cell r="E880" t="str">
            <v>UN</v>
          </cell>
          <cell r="F880">
            <v>727</v>
          </cell>
          <cell r="G880">
            <v>17</v>
          </cell>
          <cell r="H880">
            <v>120.71</v>
          </cell>
          <cell r="I880">
            <v>222.58</v>
          </cell>
        </row>
        <row r="881">
          <cell r="B881" t="str">
            <v>06.03.03</v>
          </cell>
          <cell r="C881" t="str">
            <v xml:space="preserve">PV DE ANEIS PREMOLDADOS PROF.=1,05 M </v>
          </cell>
          <cell r="D881" t="str">
            <v>06.017.004-0</v>
          </cell>
          <cell r="E881" t="str">
            <v>UN</v>
          </cell>
          <cell r="F881">
            <v>1</v>
          </cell>
          <cell r="G881">
            <v>2</v>
          </cell>
          <cell r="H881">
            <v>252.91</v>
          </cell>
          <cell r="I881">
            <v>466.36</v>
          </cell>
        </row>
        <row r="882">
          <cell r="B882" t="str">
            <v>06.03.04</v>
          </cell>
          <cell r="C882" t="str">
            <v xml:space="preserve">PV DE ANEIS PREMOLDADOS PROF.=1,2 M </v>
          </cell>
          <cell r="D882" t="str">
            <v>06.017.005-0</v>
          </cell>
          <cell r="E882" t="str">
            <v>UN</v>
          </cell>
          <cell r="F882">
            <v>392</v>
          </cell>
          <cell r="G882">
            <v>19</v>
          </cell>
          <cell r="H882">
            <v>276.82</v>
          </cell>
          <cell r="I882">
            <v>510.45</v>
          </cell>
        </row>
        <row r="883">
          <cell r="B883" t="str">
            <v>06.03.05</v>
          </cell>
          <cell r="C883" t="str">
            <v xml:space="preserve">PV DE ANEIS PREMOLDADOS PROF.=1,4 M </v>
          </cell>
          <cell r="D883" t="str">
            <v>06.017.006-0</v>
          </cell>
          <cell r="E883" t="str">
            <v>UN</v>
          </cell>
          <cell r="F883">
            <v>462</v>
          </cell>
          <cell r="G883">
            <v>12</v>
          </cell>
          <cell r="H883">
            <v>309.08999999999997</v>
          </cell>
          <cell r="I883">
            <v>569.96</v>
          </cell>
        </row>
        <row r="884">
          <cell r="B884" t="str">
            <v>06.03.06</v>
          </cell>
          <cell r="C884" t="str">
            <v xml:space="preserve">PV DE ANEIS PREMOLDADOS PROF.=1,5 M </v>
          </cell>
          <cell r="D884" t="str">
            <v>06.017.007-0</v>
          </cell>
          <cell r="E884" t="str">
            <v>UN</v>
          </cell>
          <cell r="F884">
            <v>175</v>
          </cell>
          <cell r="G884">
            <v>69</v>
          </cell>
          <cell r="H884">
            <v>405.48</v>
          </cell>
          <cell r="I884">
            <v>747.7</v>
          </cell>
        </row>
        <row r="885">
          <cell r="B885" t="str">
            <v>06.03.07</v>
          </cell>
          <cell r="C885" t="str">
            <v xml:space="preserve">PV DE ANEIS PREMOLDADOS PROF.=1,6 M </v>
          </cell>
          <cell r="D885" t="str">
            <v>06.017.008-0</v>
          </cell>
          <cell r="E885" t="str">
            <v>UN</v>
          </cell>
          <cell r="F885">
            <v>138</v>
          </cell>
          <cell r="G885">
            <v>25</v>
          </cell>
          <cell r="H885">
            <v>415.39</v>
          </cell>
          <cell r="I885">
            <v>765.97</v>
          </cell>
        </row>
        <row r="886">
          <cell r="B886" t="str">
            <v>06.03.08</v>
          </cell>
          <cell r="C886" t="str">
            <v xml:space="preserve">PV DE ANEIS PREMOLDADOS PROF.=1,7 M </v>
          </cell>
          <cell r="D886" t="str">
            <v>06.017.009-0</v>
          </cell>
          <cell r="E886" t="str">
            <v>UN</v>
          </cell>
          <cell r="F886">
            <v>1</v>
          </cell>
          <cell r="G886">
            <v>32</v>
          </cell>
          <cell r="H886">
            <v>437.8</v>
          </cell>
          <cell r="I886">
            <v>807.3</v>
          </cell>
        </row>
        <row r="887">
          <cell r="B887" t="str">
            <v>06.03.09</v>
          </cell>
          <cell r="C887" t="str">
            <v xml:space="preserve">PV DE ANEIS PREMOLDADOS PROF.=2,0 M </v>
          </cell>
          <cell r="D887" t="str">
            <v>06.017.010-0</v>
          </cell>
          <cell r="E887" t="str">
            <v>UN</v>
          </cell>
          <cell r="F887">
            <v>191</v>
          </cell>
          <cell r="G887">
            <v>69</v>
          </cell>
          <cell r="H887">
            <v>370.08</v>
          </cell>
          <cell r="I887">
            <v>682.42</v>
          </cell>
        </row>
        <row r="888">
          <cell r="B888" t="str">
            <v>06.03.10</v>
          </cell>
          <cell r="C888" t="str">
            <v xml:space="preserve">PV DE ANEIS PREMOLDADOS PROF.=2,3 M </v>
          </cell>
          <cell r="D888" t="str">
            <v>06.017.011-0</v>
          </cell>
          <cell r="E888" t="str">
            <v>UN</v>
          </cell>
          <cell r="F888">
            <v>311</v>
          </cell>
          <cell r="G888">
            <v>54</v>
          </cell>
          <cell r="H888">
            <v>399.9</v>
          </cell>
          <cell r="I888">
            <v>737.41</v>
          </cell>
        </row>
        <row r="889">
          <cell r="B889" t="str">
            <v>06.03.11</v>
          </cell>
          <cell r="C889" t="str">
            <v xml:space="preserve">PV DE ANEIS PREMOLDADOS PROF.=2,6 M </v>
          </cell>
          <cell r="D889" t="str">
            <v>06.017.012-0</v>
          </cell>
          <cell r="E889" t="str">
            <v>UN</v>
          </cell>
          <cell r="F889">
            <v>39</v>
          </cell>
          <cell r="G889">
            <v>37</v>
          </cell>
          <cell r="H889">
            <v>442.32</v>
          </cell>
          <cell r="I889">
            <v>815.63</v>
          </cell>
        </row>
        <row r="890">
          <cell r="B890" t="str">
            <v>06.03.12</v>
          </cell>
          <cell r="C890" t="str">
            <v xml:space="preserve">PV DE ANEIS PREMOLDADOS PROF.=2,9 M </v>
          </cell>
          <cell r="D890" t="str">
            <v>06.017.013-0</v>
          </cell>
          <cell r="E890" t="str">
            <v>UN</v>
          </cell>
          <cell r="F890">
            <v>16</v>
          </cell>
          <cell r="G890">
            <v>37</v>
          </cell>
          <cell r="H890">
            <v>504.86</v>
          </cell>
          <cell r="I890">
            <v>930.96</v>
          </cell>
        </row>
        <row r="891">
          <cell r="B891" t="str">
            <v>06.03.13</v>
          </cell>
          <cell r="C891" t="str">
            <v xml:space="preserve">PV DE ANEIS PREMOLDADOS PROF.=3,2 M </v>
          </cell>
          <cell r="D891" t="str">
            <v>06.017.014-0</v>
          </cell>
          <cell r="E891" t="str">
            <v>UN</v>
          </cell>
          <cell r="F891">
            <v>8</v>
          </cell>
          <cell r="G891">
            <v>47</v>
          </cell>
          <cell r="H891">
            <v>538.66</v>
          </cell>
          <cell r="I891">
            <v>993.28</v>
          </cell>
        </row>
        <row r="892">
          <cell r="B892" t="str">
            <v>06.03.14</v>
          </cell>
          <cell r="C892" t="str">
            <v xml:space="preserve">PV DE ANEIS PREMOLDADOS PROF.=3,5 M </v>
          </cell>
          <cell r="D892" t="str">
            <v>06.017.015-0</v>
          </cell>
          <cell r="E892" t="str">
            <v>UN</v>
          </cell>
          <cell r="F892">
            <v>41</v>
          </cell>
          <cell r="G892">
            <v>17</v>
          </cell>
          <cell r="H892">
            <v>593.62</v>
          </cell>
          <cell r="I892">
            <v>1094.6300000000001</v>
          </cell>
        </row>
        <row r="893">
          <cell r="B893" t="str">
            <v>06.03.15</v>
          </cell>
          <cell r="C893" t="str">
            <v xml:space="preserve">PV DE ANEIS PREMOLDADOS PROF.=3,8 M </v>
          </cell>
          <cell r="D893" t="str">
            <v>06.017.016-0</v>
          </cell>
          <cell r="E893" t="str">
            <v>UN</v>
          </cell>
          <cell r="F893">
            <v>10</v>
          </cell>
          <cell r="G893">
            <v>8</v>
          </cell>
          <cell r="H893">
            <v>691.96</v>
          </cell>
          <cell r="I893">
            <v>1275.97</v>
          </cell>
        </row>
        <row r="894">
          <cell r="B894" t="str">
            <v>06.03.16</v>
          </cell>
          <cell r="C894" t="str">
            <v xml:space="preserve">PV DE ANEIS PREMOLDADOS PROF.=4,1 M </v>
          </cell>
          <cell r="D894" t="str">
            <v>06.017.017-0</v>
          </cell>
          <cell r="E894" t="str">
            <v>UN</v>
          </cell>
          <cell r="F894">
            <v>24</v>
          </cell>
          <cell r="G894">
            <v>13</v>
          </cell>
          <cell r="H894">
            <v>759.32</v>
          </cell>
          <cell r="I894">
            <v>1400.18</v>
          </cell>
        </row>
        <row r="895">
          <cell r="B895" t="str">
            <v>06.03.17</v>
          </cell>
          <cell r="C895" t="str">
            <v xml:space="preserve">PV DE ANEIS PREMOLDADOS PROF.=4,4 M </v>
          </cell>
          <cell r="D895" t="str">
            <v>06.017.018-0</v>
          </cell>
          <cell r="E895" t="str">
            <v>UN</v>
          </cell>
          <cell r="F895">
            <v>9</v>
          </cell>
          <cell r="G895">
            <v>1</v>
          </cell>
          <cell r="H895">
            <v>824.17</v>
          </cell>
          <cell r="I895">
            <v>1519.76</v>
          </cell>
        </row>
        <row r="896">
          <cell r="B896" t="str">
            <v>06.03.18</v>
          </cell>
          <cell r="C896" t="str">
            <v xml:space="preserve">PV DE ANEIS PREMOLDADOS PROF.=4,7 M </v>
          </cell>
          <cell r="D896" t="str">
            <v>06.017.019-0</v>
          </cell>
          <cell r="E896" t="str">
            <v>UN</v>
          </cell>
          <cell r="F896">
            <v>19</v>
          </cell>
          <cell r="G896">
            <v>2</v>
          </cell>
          <cell r="H896">
            <v>873.67</v>
          </cell>
          <cell r="I896">
            <v>1611.04</v>
          </cell>
        </row>
        <row r="897">
          <cell r="B897" t="str">
            <v>06.03.19</v>
          </cell>
          <cell r="C897" t="str">
            <v xml:space="preserve">PV DE ANEIS PREMOLDADOS PROF.=5,0 M </v>
          </cell>
          <cell r="D897" t="str">
            <v>06.017.020-0</v>
          </cell>
          <cell r="E897" t="str">
            <v>UN</v>
          </cell>
          <cell r="F897">
            <v>10</v>
          </cell>
          <cell r="G897">
            <v>0</v>
          </cell>
          <cell r="H897">
            <v>943.69</v>
          </cell>
          <cell r="I897">
            <v>1740.16</v>
          </cell>
        </row>
        <row r="898">
          <cell r="B898" t="str">
            <v>06.03.20</v>
          </cell>
          <cell r="C898" t="str">
            <v xml:space="preserve">PV DE ANEIS PREMOLDADOS PROF.=5,3 M </v>
          </cell>
          <cell r="D898" t="str">
            <v>06.017.021-0</v>
          </cell>
          <cell r="E898" t="str">
            <v>UN</v>
          </cell>
          <cell r="G898">
            <v>3</v>
          </cell>
          <cell r="H898">
            <v>817.13</v>
          </cell>
          <cell r="I898">
            <v>1506.78</v>
          </cell>
        </row>
        <row r="899">
          <cell r="B899" t="str">
            <v>06.03.21</v>
          </cell>
          <cell r="C899" t="str">
            <v xml:space="preserve">PV DE ANEIS PREMOLDADOS PROF.=6,2 M </v>
          </cell>
          <cell r="D899" t="str">
            <v>06.017.024-0</v>
          </cell>
          <cell r="E899" t="str">
            <v>UN</v>
          </cell>
          <cell r="G899">
            <v>1</v>
          </cell>
          <cell r="H899">
            <v>943.02</v>
          </cell>
          <cell r="I899">
            <v>1738.92</v>
          </cell>
        </row>
        <row r="900">
          <cell r="B900" t="str">
            <v>06.03.22</v>
          </cell>
          <cell r="C900" t="str">
            <v xml:space="preserve">PV DE ANEIS PREMOLDADOS PROF.=6,8 M </v>
          </cell>
          <cell r="D900" t="str">
            <v>06.017.026-0</v>
          </cell>
          <cell r="E900" t="str">
            <v>UN</v>
          </cell>
          <cell r="G900">
            <v>1</v>
          </cell>
          <cell r="H900">
            <v>1026.93</v>
          </cell>
          <cell r="I900">
            <v>1893.65</v>
          </cell>
        </row>
        <row r="901">
          <cell r="B901" t="str">
            <v>06.04</v>
          </cell>
          <cell r="C901" t="str">
            <v>FORNECIMENTO E ASSENTAMENTO DE TAMPAS E CAIXAS DE FERRO FUNDIDO</v>
          </cell>
        </row>
        <row r="902">
          <cell r="B902" t="str">
            <v>06.04.01</v>
          </cell>
          <cell r="C902" t="str">
            <v>FORN. E ASSENTAMENTO DE TAMPÃO FO.FO., TIPO MÉDIO 125KG</v>
          </cell>
          <cell r="D902" t="str">
            <v>06.016.002-0</v>
          </cell>
          <cell r="E902" t="str">
            <v>UN</v>
          </cell>
          <cell r="F902">
            <v>2313</v>
          </cell>
          <cell r="G902">
            <v>500</v>
          </cell>
          <cell r="H902">
            <v>170.43</v>
          </cell>
          <cell r="I902">
            <v>527.82000000000005</v>
          </cell>
        </row>
        <row r="903">
          <cell r="B903" t="str">
            <v>06.04.02</v>
          </cell>
          <cell r="C903" t="str">
            <v>FORN. E ASSENTAMENTO DE TAMPÃO FO.FO., TIPO MÉDIO 225KG</v>
          </cell>
          <cell r="D903" t="str">
            <v>06.016.003-0</v>
          </cell>
          <cell r="E903" t="str">
            <v>UN</v>
          </cell>
          <cell r="F903">
            <v>298</v>
          </cell>
          <cell r="G903">
            <v>59</v>
          </cell>
          <cell r="H903">
            <v>252.16</v>
          </cell>
          <cell r="I903">
            <v>780.93</v>
          </cell>
        </row>
        <row r="904">
          <cell r="B904" t="str">
            <v>06.05</v>
          </cell>
          <cell r="C904" t="str">
            <v>TUNNEL LINE PARA TRAVESSIAS SUBTERRÂNEAS</v>
          </cell>
        </row>
        <row r="905">
          <cell r="B905" t="str">
            <v>06.05.01</v>
          </cell>
          <cell r="C905" t="str">
            <v>TUBO DE CHAPA DE AÇO, COM ESPESSURA DE 1/2", DIÂMETRO DE 1,20M, PARA CRAVAÇÃO HORIZONTAL COM MACACO HIDRÁULICO, FORNEC.</v>
          </cell>
          <cell r="D905" t="str">
            <v>06.030.001-0</v>
          </cell>
          <cell r="E905" t="str">
            <v>KG</v>
          </cell>
          <cell r="G905">
            <v>36000</v>
          </cell>
          <cell r="H905">
            <v>4.2300000000000004</v>
          </cell>
          <cell r="I905">
            <v>23.79</v>
          </cell>
        </row>
        <row r="906">
          <cell r="B906" t="str">
            <v>06.05.02</v>
          </cell>
          <cell r="C906" t="str">
            <v>POÇO DE CRAVAÇÃO PARA EXECUÇÃO DE TRAVESSIAS SUBTERRÂNEAS (TUNNEL LINE), COM CABEÇOTE PARA TERRA, COMPREENDENDO A  MOBILIZAÇÃO E DESMOBILIZAÇÃO DOS EQUIPAMENTOS E MATERIAIS NECESSÁRIOS, MONTAGEM E DESMONTAGEM DE MACACO DE CRAVAÇÃO E  ESTRUTURAS DE REAÇÃO,</v>
          </cell>
          <cell r="D906" t="str">
            <v>06.062.001-0</v>
          </cell>
          <cell r="E906" t="str">
            <v>UN</v>
          </cell>
          <cell r="G906">
            <v>5</v>
          </cell>
          <cell r="H906">
            <v>17225.04</v>
          </cell>
          <cell r="I906">
            <v>36344.83</v>
          </cell>
        </row>
        <row r="907">
          <cell r="B907" t="str">
            <v>06.05.03</v>
          </cell>
          <cell r="C907" t="str">
            <v>CRAVAÇÃO HORIZONTAL, AMCACO HIDRÁULICO, DE TUBO DE CHAPA DE AÇO DE 1/2", DIÂMETRO DE 1,20M EM TRECHOS SOLDADOS, PARA EXECUÇÃO  DE TÚNEL DESTINADO A RECEBER TUBULAÇÕES SUBTERRÂNEAS PARTINDO DO INTERIOR DO POÇO DE SERVIÇO, INCLUSIVE ESCAVAÇÃO NO INTERIOR DO</v>
          </cell>
          <cell r="D907" t="str">
            <v>06.106.010-0</v>
          </cell>
          <cell r="E907" t="str">
            <v>M</v>
          </cell>
          <cell r="G907">
            <v>96</v>
          </cell>
          <cell r="H907">
            <v>311.47000000000003</v>
          </cell>
          <cell r="I907">
            <v>590.85</v>
          </cell>
        </row>
        <row r="908">
          <cell r="B908" t="str">
            <v>06.05.04</v>
          </cell>
          <cell r="C908" t="str">
            <v>ENCHIMENTO COM ARGAMASSA, NO TRAÇO 1:4, ENTRE O TUBO CAMISA DE TÚNEIS EM TRAVESSIAS SUBTERRÂNEAS E A TUBULAÇÃO ASSENTADA DENTRO DAQUELES, CUSTO POR M³ DE ENCHIMENTO</v>
          </cell>
          <cell r="D908" t="str">
            <v>06.110.001-0</v>
          </cell>
          <cell r="E908" t="str">
            <v>M3</v>
          </cell>
          <cell r="G908">
            <v>100</v>
          </cell>
          <cell r="H908">
            <v>301.14</v>
          </cell>
          <cell r="I908">
            <v>489.05</v>
          </cell>
        </row>
        <row r="909">
          <cell r="B909">
            <v>7</v>
          </cell>
          <cell r="C909" t="str">
            <v>ASSENTAMENTO</v>
          </cell>
        </row>
        <row r="910">
          <cell r="B910" t="str">
            <v>07.01</v>
          </cell>
          <cell r="C910" t="str">
            <v>ASSENTAMENTO DE TUBOS PVC RIGIDO, J.ELASTICA P/ ESGOTO, ATERRO E SOCA ATE A GERATRIZ SUPERIOR DO TUBO</v>
          </cell>
        </row>
        <row r="911">
          <cell r="B911" t="str">
            <v>07.01.01</v>
          </cell>
          <cell r="C911" t="str">
            <v>ASSENTAMENTO DE TUBOS DE PVC C/J.ELÁSTICA PARA COLETOR DE ESGOTOS, EXCL. FORN. DE TUBOS E ANEIS DE BORRACHA, INCL. ACERTO DE FUNDO DE VALA, ATERRO E SOCA ATÉ A ALTURA DA GERATRIZ SUPERIOR DOS TUBOS, COM DN=150 MM</v>
          </cell>
          <cell r="D911" t="str">
            <v>06.001.243-0</v>
          </cell>
          <cell r="E911" t="str">
            <v>M</v>
          </cell>
          <cell r="F911">
            <v>95319</v>
          </cell>
          <cell r="G911">
            <v>19361</v>
          </cell>
          <cell r="H911">
            <v>1.96</v>
          </cell>
          <cell r="I911">
            <v>3.64</v>
          </cell>
        </row>
        <row r="912">
          <cell r="B912" t="str">
            <v>07.01.02</v>
          </cell>
          <cell r="C912" t="str">
            <v>ASSENTAMENTO DE TUBOS DE PVC C/J.ELÁSTICA PARA COLETOR DE ESGOTOS, EXCL. FORN. DE TUBOS E ANEIS DE BORRACHA, INCL. ACERTO DE FUNDO DE VALA, ATERRO E SOCA ATÉ A ALTURA DA GERATRIZ SUPERIOR DOS TUBOS, COM DN=200 MM</v>
          </cell>
          <cell r="D912" t="str">
            <v>06.001.244-0</v>
          </cell>
          <cell r="E912" t="str">
            <v>M</v>
          </cell>
          <cell r="F912">
            <v>3769</v>
          </cell>
          <cell r="G912">
            <v>2618</v>
          </cell>
          <cell r="H912">
            <v>2.61</v>
          </cell>
          <cell r="I912">
            <v>4.8499999999999996</v>
          </cell>
        </row>
        <row r="913">
          <cell r="B913" t="str">
            <v>07.01.03</v>
          </cell>
          <cell r="C913" t="str">
            <v>ASSENTAMENTO DE TUBOS DE PVC C/J.ELÁSTICA PARA COLETOR DE ESGOTOS, EXCL. FORN. DE TUBOS E ANEIS DE BORRACHA, INCL. ACERTO DE FUNDO DE VALA, ATERRO E SOCA ATÉ A ALTURA DA GERATRIZ SUPERIOR DOS TUBOS, COM DN=250 MM</v>
          </cell>
          <cell r="D913" t="str">
            <v>06.001.245-0</v>
          </cell>
          <cell r="E913" t="str">
            <v>M</v>
          </cell>
          <cell r="F913">
            <v>3917</v>
          </cell>
          <cell r="G913">
            <v>332</v>
          </cell>
          <cell r="H913">
            <v>3.27</v>
          </cell>
          <cell r="I913">
            <v>6.08</v>
          </cell>
        </row>
        <row r="914">
          <cell r="B914" t="str">
            <v>07.01.04</v>
          </cell>
          <cell r="C914" t="str">
            <v>ASSENTAMENTO DE TUBOS DE PVC C/J.ELÁSTICA PARA COLETOR DE ESGOTOS, EXCL. FORN. DE TUBOS E ANEIS DE BORRACHA, INCL. ACERTO DE FUNDO DE VALA, ATERRO E SOCA ATÉ A ALTURA DA GERATRIZ SUPERIOR DOS TUBOS, COM DN=300 MM</v>
          </cell>
          <cell r="D914" t="str">
            <v>06.001.246-0</v>
          </cell>
          <cell r="E914" t="str">
            <v>M</v>
          </cell>
          <cell r="F914">
            <v>2123</v>
          </cell>
          <cell r="G914">
            <v>3745</v>
          </cell>
          <cell r="H914">
            <v>3.91</v>
          </cell>
          <cell r="I914">
            <v>7.27</v>
          </cell>
        </row>
        <row r="915">
          <cell r="B915" t="str">
            <v>07.02</v>
          </cell>
          <cell r="C915" t="str">
            <v>ASSENTAMENTO DE TUBOS DE CONCRETO C/J.ELASTICA, ATERRO E SOCA ATE A GERATRIZ SUPERIOR DO TUBO</v>
          </cell>
        </row>
        <row r="916">
          <cell r="B916" t="str">
            <v>07.02.01</v>
          </cell>
          <cell r="C916" t="str">
            <v>ASSENT. TUBO CONCRETO, JUNTA ELASTICA, EXCL. FORNECIMENTO DE TUBOS E ANEIS DE BORRACHA, COM DIÂMETRO DE 400 MM, INCL. ACERTO DE FUNDO DE VALA, ATERRO E SOCA ATÉ A GERATRIZ SUPERIOR DO TUBO</v>
          </cell>
          <cell r="D916" t="str">
            <v>06.001.060-0</v>
          </cell>
          <cell r="E916" t="str">
            <v>M</v>
          </cell>
          <cell r="F916">
            <v>3139</v>
          </cell>
          <cell r="G916">
            <v>2173</v>
          </cell>
          <cell r="H916">
            <v>10.28</v>
          </cell>
          <cell r="I916">
            <v>19.12</v>
          </cell>
        </row>
        <row r="917">
          <cell r="B917" t="str">
            <v>07.02.02</v>
          </cell>
          <cell r="C917" t="str">
            <v>ASSENT. TUBO CONCRETO, JUNTA ELASTICA, EXCL. FORNECIMENTO DE TUBOS E ANEIS DE BORRACHA, COM DIÂMETRO DE 500 MM, INCL. ACERTO DE FUNDO DE VALA, ATERRO E SOCA ATÉ A GERATRIZ SUPERIOR DO TUBO</v>
          </cell>
          <cell r="D917" t="str">
            <v>06.001.061-0</v>
          </cell>
          <cell r="E917" t="str">
            <v>M</v>
          </cell>
          <cell r="F917">
            <v>567</v>
          </cell>
          <cell r="G917">
            <v>340</v>
          </cell>
          <cell r="H917">
            <v>14.91</v>
          </cell>
          <cell r="I917">
            <v>27.73</v>
          </cell>
        </row>
        <row r="918">
          <cell r="B918" t="str">
            <v>07.02.03</v>
          </cell>
          <cell r="C918" t="str">
            <v>ASSENT. TUBO CONCRETO, JUNTA ELASTICA, EXCL. FORNECIMENTO DE TUBOS E ANEIS DE BORRACHA, COM DIÂMETRO DE 600 MM, INCL. ACERTO DE FUNDO DE VALA, ATERRO E SOCA ATÉ A GERATRIZ SUPERIOR DO TUBO</v>
          </cell>
          <cell r="D918" t="str">
            <v>06.001.062-0</v>
          </cell>
          <cell r="E918" t="str">
            <v>M</v>
          </cell>
          <cell r="F918">
            <v>2586</v>
          </cell>
          <cell r="G918">
            <v>324</v>
          </cell>
          <cell r="H918">
            <v>17.93</v>
          </cell>
          <cell r="I918">
            <v>33.340000000000003</v>
          </cell>
        </row>
        <row r="919">
          <cell r="B919" t="str">
            <v>07.02.04</v>
          </cell>
          <cell r="C919" t="str">
            <v>ASSENT. TUBO CONCRETO, JUNTA ELASTICA, EXCL. FORNECIMENTO DE TUBOS E ANEIS DE BORRACHA, COM DIÂMETRO DE 700 MM, INCL. ACERTO DE FUNDO DE VALA, ATERRO E SOCA ATÉ A GERATRIZ SUPERIOR DO TUBO</v>
          </cell>
          <cell r="D919" t="str">
            <v>06.001.063-0</v>
          </cell>
          <cell r="E919" t="str">
            <v>M</v>
          </cell>
          <cell r="F919">
            <v>5</v>
          </cell>
          <cell r="G919">
            <v>0</v>
          </cell>
          <cell r="H919">
            <v>21.63</v>
          </cell>
          <cell r="I919">
            <v>40.229999999999997</v>
          </cell>
        </row>
        <row r="920">
          <cell r="B920" t="str">
            <v>07.03</v>
          </cell>
          <cell r="C920" t="str">
            <v>EMBASAMENTOS DE 1A CLASSE E BERÇOS PARA TUBULAÇÃO</v>
          </cell>
        </row>
        <row r="921">
          <cell r="B921" t="str">
            <v>07.03.01</v>
          </cell>
          <cell r="C921" t="str">
            <v>EMBASAMENTO P/TUBULAÇÃO FEITO C/PÓ DE PEDRA.</v>
          </cell>
          <cell r="D921" t="str">
            <v>06.088.010-0</v>
          </cell>
          <cell r="E921" t="str">
            <v>M3</v>
          </cell>
          <cell r="F921">
            <v>2760</v>
          </cell>
          <cell r="G921">
            <v>5458.4</v>
          </cell>
          <cell r="H921">
            <v>35.47</v>
          </cell>
          <cell r="I921">
            <v>60.36</v>
          </cell>
        </row>
        <row r="922">
          <cell r="B922" t="str">
            <v>07.03.02</v>
          </cell>
          <cell r="C922" t="str">
            <v>EMBASAMENTO P/TUBULAÇÃO FEITO C/BRITA N.3</v>
          </cell>
          <cell r="D922" t="str">
            <v>06.085.060-0</v>
          </cell>
          <cell r="E922" t="str">
            <v>M3</v>
          </cell>
          <cell r="F922">
            <v>690</v>
          </cell>
          <cell r="G922">
            <v>748.8</v>
          </cell>
          <cell r="H922">
            <v>43.2</v>
          </cell>
          <cell r="I922">
            <v>70.709999999999994</v>
          </cell>
        </row>
        <row r="923">
          <cell r="B923">
            <v>8</v>
          </cell>
          <cell r="C923" t="str">
            <v>PAVIMENTAÇÃO</v>
          </cell>
        </row>
        <row r="924">
          <cell r="B924" t="str">
            <v>08.01</v>
          </cell>
          <cell r="C924" t="str">
            <v>LEVANTAMENTO DE PAVIMENTOS E SEUS COMPLEMENTOS C/ AFASTAMENTO LATERAL DOS MAT. REMOVIDOS</v>
          </cell>
        </row>
        <row r="925">
          <cell r="B925" t="str">
            <v>08.01.01</v>
          </cell>
          <cell r="C925" t="str">
            <v xml:space="preserve">DEMOL. MANUAL DE PISOS CIMENTADOS . INCL. BASE </v>
          </cell>
          <cell r="D925" t="str">
            <v>05.001.018-0</v>
          </cell>
          <cell r="E925" t="str">
            <v>M2</v>
          </cell>
          <cell r="F925">
            <v>750</v>
          </cell>
          <cell r="G925">
            <v>1590</v>
          </cell>
          <cell r="H925">
            <v>12.67</v>
          </cell>
          <cell r="I925">
            <v>23.51</v>
          </cell>
        </row>
        <row r="926">
          <cell r="B926" t="str">
            <v>08.01.02</v>
          </cell>
          <cell r="C926" t="str">
            <v>LEVANTAMENTO DE PARALELEPÍPEDOS</v>
          </cell>
          <cell r="D926" t="str">
            <v>05.001.143-0</v>
          </cell>
          <cell r="E926" t="str">
            <v>M2</v>
          </cell>
          <cell r="F926">
            <v>2250</v>
          </cell>
          <cell r="G926">
            <v>1590</v>
          </cell>
          <cell r="H926">
            <v>5.29</v>
          </cell>
          <cell r="I926">
            <v>9.81</v>
          </cell>
        </row>
        <row r="927">
          <cell r="B927" t="str">
            <v>08.01.03</v>
          </cell>
          <cell r="C927" t="str">
            <v>DEMOLIÇÃO C/AR COMPRIMIDO DE PAV. DE CONCR. ASFÁLTICO EXCL.BASE C/E=10CM</v>
          </cell>
          <cell r="D927" t="str">
            <v>05.002.006-1</v>
          </cell>
          <cell r="E927" t="str">
            <v>M2</v>
          </cell>
          <cell r="F927">
            <v>80966</v>
          </cell>
          <cell r="G927">
            <v>28606</v>
          </cell>
          <cell r="H927">
            <v>3.68</v>
          </cell>
          <cell r="I927">
            <v>6.56</v>
          </cell>
        </row>
        <row r="928">
          <cell r="B928" t="str">
            <v>08.01.04</v>
          </cell>
          <cell r="C928" t="str">
            <v>DEMOLIÇÃO, C/AR COMPRIMIDO, DE BASES DE MACADAME BETUMINOSO</v>
          </cell>
          <cell r="D928" t="str">
            <v>05.002.016-0</v>
          </cell>
          <cell r="E928" t="str">
            <v>M3</v>
          </cell>
          <cell r="F928">
            <v>16193</v>
          </cell>
          <cell r="G928">
            <v>4289</v>
          </cell>
          <cell r="H928">
            <v>36.72</v>
          </cell>
          <cell r="I928">
            <v>65.5</v>
          </cell>
        </row>
        <row r="929">
          <cell r="B929" t="str">
            <v>08.01.05</v>
          </cell>
          <cell r="C929" t="str">
            <v>LEVANTAMENTO DE MEIOS-FIOS RETOS OU CURVOS</v>
          </cell>
          <cell r="D929" t="str">
            <v>05.001.142-0</v>
          </cell>
          <cell r="E929" t="str">
            <v>M</v>
          </cell>
          <cell r="F929">
            <v>3000</v>
          </cell>
          <cell r="G929">
            <v>66</v>
          </cell>
          <cell r="H929">
            <v>4.28</v>
          </cell>
          <cell r="I929">
            <v>7.94</v>
          </cell>
        </row>
        <row r="930">
          <cell r="B930" t="str">
            <v>08.02</v>
          </cell>
          <cell r="C930" t="str">
            <v>EXECUÇÃO DE PAVIMENTOS E SEUS COMPLEMENTOS</v>
          </cell>
        </row>
        <row r="931">
          <cell r="B931" t="str">
            <v>08.02.01</v>
          </cell>
          <cell r="C931" t="str">
            <v>REPOSIÇÃO PISO CIMENT. C/ARG. DE CIM.AREIA 1:3, ESPES. 2CM, BASE DE CONCR. MAGRO FCK=10 Mpa COM ESPES. 8CM, INCL. PREPARO DO SOLO C/RASPAGEM, REMOÇÃO E TRANSP. DO ENTULHO, ATÉ 20 KM ACERTO E COMPAC. DO SUBLEITO</v>
          </cell>
          <cell r="D931" t="str">
            <v>13.301.505-0</v>
          </cell>
          <cell r="E931" t="str">
            <v>M2</v>
          </cell>
          <cell r="F931">
            <v>750</v>
          </cell>
          <cell r="G931">
            <v>1590</v>
          </cell>
          <cell r="H931">
            <v>38.93</v>
          </cell>
          <cell r="I931">
            <v>64.62</v>
          </cell>
        </row>
        <row r="932">
          <cell r="B932" t="str">
            <v>08.02.02</v>
          </cell>
          <cell r="C932" t="str">
            <v>REPOSIÇÃO DE PAVIMENTOS DE PARALELEPIPIDOS EXCL. A PEDRA, SOBRE COLCHAO DE PO DE PEDRA INCL. REJUNT C/BETUME E CASCALINHO.</v>
          </cell>
          <cell r="D932" t="str">
            <v>08.006.004-0</v>
          </cell>
          <cell r="E932" t="str">
            <v>M2</v>
          </cell>
          <cell r="F932">
            <v>2250</v>
          </cell>
          <cell r="G932">
            <v>1590</v>
          </cell>
          <cell r="H932">
            <v>13.6</v>
          </cell>
          <cell r="I932">
            <v>28.46</v>
          </cell>
        </row>
        <row r="933">
          <cell r="B933" t="str">
            <v>08.02.03</v>
          </cell>
          <cell r="C933" t="str">
            <v>PINTURA DE LIG. DE ACORDO C/INSTR. P/EXECUÇÃO DO DER-RJ.</v>
          </cell>
          <cell r="D933" t="str">
            <v>08.026.002-0</v>
          </cell>
          <cell r="E933" t="str">
            <v>M2</v>
          </cell>
          <cell r="F933">
            <v>80966</v>
          </cell>
          <cell r="G933">
            <v>28606</v>
          </cell>
          <cell r="H933">
            <v>0.93</v>
          </cell>
          <cell r="I933">
            <v>2.35</v>
          </cell>
        </row>
        <row r="934">
          <cell r="B934" t="str">
            <v>08.02.04</v>
          </cell>
          <cell r="C934" t="str">
            <v>REPOSIÇÃO DE PAVIMENT. EM CONCR. ASFÁLT. USINADO A QUENTE, S/IMPRIM. EXCL. O  TRANSP. DA USINA P/ PISTA</v>
          </cell>
          <cell r="D934" t="str">
            <v>08.015.018-0</v>
          </cell>
          <cell r="E934" t="str">
            <v>T</v>
          </cell>
          <cell r="F934">
            <v>9716</v>
          </cell>
          <cell r="G934">
            <v>3433</v>
          </cell>
          <cell r="H934">
            <v>119.75</v>
          </cell>
          <cell r="I934">
            <v>277.45999999999998</v>
          </cell>
        </row>
        <row r="935">
          <cell r="B935" t="str">
            <v>08.02.05</v>
          </cell>
          <cell r="C935" t="str">
            <v>REASSENTAMENTO DE MEIOS-FIOS RETOS OU CURVOS.</v>
          </cell>
          <cell r="D935" t="str">
            <v>08.012.004-0</v>
          </cell>
          <cell r="E935" t="str">
            <v>M</v>
          </cell>
          <cell r="F935">
            <v>3000</v>
          </cell>
          <cell r="G935">
            <v>66</v>
          </cell>
          <cell r="H935">
            <v>10.4</v>
          </cell>
          <cell r="I935">
            <v>19.28</v>
          </cell>
        </row>
        <row r="936">
          <cell r="B936" t="str">
            <v>08.02.06</v>
          </cell>
          <cell r="C936" t="str">
            <v>BASE DE CONCRETO FCK 10MPA PARA RECOMPOSIÇÃO DE PAVIMENTAÇÃO DE RUA, INCLUINDO A REMOÇÃO DO REATERRO, MATERIAIS, PREPARO E CONCRETAGEM ATE 20CM E TRANSPORTE DO ENTULHO EXCEDENTE ATE 20 KM</v>
          </cell>
          <cell r="D936" t="str">
            <v>08.038.001-0</v>
          </cell>
          <cell r="E936" t="str">
            <v>M2</v>
          </cell>
          <cell r="F936">
            <v>80966</v>
          </cell>
          <cell r="G936">
            <v>28606</v>
          </cell>
          <cell r="H936">
            <v>12.61</v>
          </cell>
          <cell r="I936">
            <v>18.73</v>
          </cell>
        </row>
        <row r="937">
          <cell r="B937" t="str">
            <v>08.02.07</v>
          </cell>
          <cell r="C937" t="str">
            <v>TRANSP. CARGA DE QUALQUER NATUREZA; EXCL. AS DESPESAS DE CARGA E DESCARGA TANTO DE ESPERA DO CAMINHÃO COMO DE SERVENTE DE EQUIP. AUXIL. A VELOC. MEDIA DE 40KM/H EM CAMINHAO BASCULHANTE A OLEO DIESEL C/CAPAC. UTIL DE 8T</v>
          </cell>
          <cell r="D937" t="str">
            <v>04.005.121-0</v>
          </cell>
          <cell r="E937" t="str">
            <v>T.KM</v>
          </cell>
          <cell r="F937">
            <v>194320</v>
          </cell>
          <cell r="G937">
            <v>285271</v>
          </cell>
          <cell r="H937">
            <v>0.26</v>
          </cell>
          <cell r="I937">
            <v>0.49</v>
          </cell>
        </row>
        <row r="938">
          <cell r="B938">
            <v>9</v>
          </cell>
          <cell r="C938" t="str">
            <v>FORNECIMENTO DE MATERIAIS</v>
          </cell>
        </row>
        <row r="939">
          <cell r="B939" t="str">
            <v>09.01</v>
          </cell>
          <cell r="C939" t="str">
            <v>FORN. TUBO PVC (NBR 7362) C/ J.ELÁSTICA DN=150 MM</v>
          </cell>
          <cell r="D939" t="str">
            <v>06.272.003-0</v>
          </cell>
          <cell r="E939" t="str">
            <v>M</v>
          </cell>
          <cell r="F939">
            <v>95319</v>
          </cell>
          <cell r="G939">
            <v>19361</v>
          </cell>
          <cell r="H939">
            <v>14.03</v>
          </cell>
          <cell r="I939">
            <v>23.52</v>
          </cell>
        </row>
        <row r="940">
          <cell r="B940" t="str">
            <v>09.02</v>
          </cell>
          <cell r="C940" t="str">
            <v>FORN. TUBO PVC (NBR 7362) C/ J.ELÁSTICA DN=200 MM</v>
          </cell>
          <cell r="D940" t="str">
            <v>06.272.004-0</v>
          </cell>
          <cell r="E940" t="str">
            <v>M</v>
          </cell>
          <cell r="F940">
            <v>3769</v>
          </cell>
          <cell r="G940">
            <v>2618</v>
          </cell>
          <cell r="H940">
            <v>22.16</v>
          </cell>
          <cell r="I940">
            <v>37.159999999999997</v>
          </cell>
        </row>
        <row r="941">
          <cell r="B941" t="str">
            <v>09.03</v>
          </cell>
          <cell r="C941" t="str">
            <v>FORN. TUBO PVC (NBR 7362) C/ J.ELÁSTICA DN=250 MM</v>
          </cell>
          <cell r="D941" t="str">
            <v>06.272.005-0</v>
          </cell>
          <cell r="E941" t="str">
            <v>M</v>
          </cell>
          <cell r="F941">
            <v>3917</v>
          </cell>
          <cell r="G941">
            <v>332</v>
          </cell>
          <cell r="H941">
            <v>38.159999999999997</v>
          </cell>
          <cell r="I941">
            <v>63.99</v>
          </cell>
        </row>
        <row r="942">
          <cell r="B942" t="str">
            <v>09.04</v>
          </cell>
          <cell r="C942" t="str">
            <v>FORN. TUBO PVC (NBR 7362) C/ J.ELÁSTICA DN=300 MM</v>
          </cell>
          <cell r="D942" t="str">
            <v>06.272.006-0</v>
          </cell>
          <cell r="E942" t="str">
            <v>M</v>
          </cell>
          <cell r="F942">
            <v>2123</v>
          </cell>
          <cell r="G942">
            <v>3745</v>
          </cell>
          <cell r="H942">
            <v>59.43</v>
          </cell>
          <cell r="I942">
            <v>99.66</v>
          </cell>
        </row>
        <row r="943">
          <cell r="B943" t="str">
            <v>09.05</v>
          </cell>
          <cell r="C943" t="str">
            <v>FORNECIMENTO DE TUBO DE CONCRETO ARMADO A-2 (EB-969/80) JUNTA ELÁSTICA PARA ESGOTO SANITÁRIO COM DN=400 MM</v>
          </cell>
          <cell r="D943" t="str">
            <v>06.250.001-0</v>
          </cell>
          <cell r="E943" t="str">
            <v>M</v>
          </cell>
          <cell r="F943">
            <v>3139</v>
          </cell>
          <cell r="G943">
            <v>2173</v>
          </cell>
          <cell r="H943">
            <v>53.37</v>
          </cell>
          <cell r="I943">
            <v>100.81</v>
          </cell>
        </row>
        <row r="944">
          <cell r="B944" t="str">
            <v>09.06</v>
          </cell>
          <cell r="C944" t="str">
            <v>FORNECIMENTO DE TUBO DE CONCRETO ARMADO A-2 (EB-969/80) JUNTA ELÁSTICA PARA ESGOTO SANITÁRIO COM DN=500 MM</v>
          </cell>
          <cell r="D944" t="str">
            <v>06.250.002-0</v>
          </cell>
          <cell r="E944" t="str">
            <v>M</v>
          </cell>
          <cell r="F944">
            <v>567</v>
          </cell>
          <cell r="G944">
            <v>340</v>
          </cell>
          <cell r="H944">
            <v>68.790000000000006</v>
          </cell>
          <cell r="I944">
            <v>129.94</v>
          </cell>
        </row>
        <row r="945">
          <cell r="B945" t="str">
            <v>09.07</v>
          </cell>
          <cell r="C945" t="str">
            <v>FORNECIMENTO DE TUBO DE CONCRETO ARMADO A-2 (EB-969/80) JUNTA ELÁSTICA PARA ESGOTO SANITÁRIO COM DN=600 MM</v>
          </cell>
          <cell r="D945" t="str">
            <v>06.250.003-0</v>
          </cell>
          <cell r="E945" t="str">
            <v>M</v>
          </cell>
          <cell r="F945">
            <v>2586</v>
          </cell>
          <cell r="G945">
            <v>324</v>
          </cell>
          <cell r="H945">
            <v>87.77</v>
          </cell>
          <cell r="I945">
            <v>165.79</v>
          </cell>
        </row>
        <row r="946">
          <cell r="B946" t="str">
            <v>09.08</v>
          </cell>
          <cell r="C946" t="str">
            <v>FORNECIMENTO DE TUBO DE CONCRETO ARMADO A-2 (EB-969/80) JUNTA ELÁSTICA PARA ESGOTO SANITÁRIO COM DN=700 MM</v>
          </cell>
          <cell r="D946" t="str">
            <v>06.250.004-0</v>
          </cell>
          <cell r="E946" t="str">
            <v>M</v>
          </cell>
          <cell r="F946">
            <v>5</v>
          </cell>
          <cell r="G946">
            <v>0</v>
          </cell>
          <cell r="H946">
            <v>139.19</v>
          </cell>
          <cell r="I946">
            <v>262.92</v>
          </cell>
        </row>
        <row r="947">
          <cell r="B947">
            <v>10</v>
          </cell>
          <cell r="C947" t="str">
            <v>EXECUÇÃO DE TRONCOS POR MÉTODO NÃO DESTRUTIVO - SHIELD</v>
          </cell>
        </row>
        <row r="948">
          <cell r="B948" t="str">
            <v>10.01</v>
          </cell>
          <cell r="C948" t="str">
            <v>DIÂMETRO DO COLETOR = 600 MM</v>
          </cell>
        </row>
        <row r="949">
          <cell r="B949" t="str">
            <v>10.01.01</v>
          </cell>
          <cell r="C949" t="str">
            <v>POÇOS DE SERVIÇOS - EMBOQUE</v>
          </cell>
          <cell r="D949" t="str">
            <v>05.100.010-5</v>
          </cell>
          <cell r="E949" t="str">
            <v>UN</v>
          </cell>
          <cell r="G949">
            <v>0</v>
          </cell>
          <cell r="H949">
            <v>53449.73</v>
          </cell>
          <cell r="I949">
            <v>89474.84</v>
          </cell>
        </row>
        <row r="950">
          <cell r="B950" t="str">
            <v>10.01.02</v>
          </cell>
          <cell r="C950" t="str">
            <v xml:space="preserve">TRANSFORMAÇÃO DO POÇO DE EMBOQUE EM PV, INCLUSIVE URBANIZAÇÃO </v>
          </cell>
          <cell r="D950" t="str">
            <v>05.100.011-5</v>
          </cell>
          <cell r="E950" t="str">
            <v>UN</v>
          </cell>
          <cell r="G950">
            <v>10</v>
          </cell>
          <cell r="H950">
            <v>22798.75</v>
          </cell>
          <cell r="I950">
            <v>38165.1</v>
          </cell>
        </row>
        <row r="951">
          <cell r="B951" t="str">
            <v>10.01.03</v>
          </cell>
          <cell r="C951" t="str">
            <v>POÇOS DE SERVIÇOS - DESEMBOQUE</v>
          </cell>
          <cell r="D951" t="str">
            <v>05.100.012-5</v>
          </cell>
          <cell r="E951" t="str">
            <v>UN</v>
          </cell>
          <cell r="G951">
            <v>0</v>
          </cell>
          <cell r="H951">
            <v>45662.99</v>
          </cell>
          <cell r="I951">
            <v>76439.839999999997</v>
          </cell>
        </row>
        <row r="952">
          <cell r="B952" t="str">
            <v>10.01.04</v>
          </cell>
          <cell r="C952" t="str">
            <v>TRANSFORMAÇÃO DO POÇO DE DESEMBOQUE EM PV, INCLUSIVE URBANIZAÇÃO</v>
          </cell>
          <cell r="D952" t="str">
            <v>05.100.013-5</v>
          </cell>
          <cell r="E952" t="str">
            <v>UN</v>
          </cell>
          <cell r="G952">
            <v>12</v>
          </cell>
          <cell r="H952">
            <v>7276.2</v>
          </cell>
          <cell r="I952">
            <v>12180.35</v>
          </cell>
        </row>
        <row r="953">
          <cell r="B953" t="str">
            <v>10.01.05</v>
          </cell>
          <cell r="C953" t="str">
            <v>CRAVAÇÃO DE TUBOS DE CONCRETO ARMADO, DIÃM. 600MM</v>
          </cell>
          <cell r="D953" t="str">
            <v>05.100.014-5</v>
          </cell>
          <cell r="E953" t="str">
            <v>M</v>
          </cell>
          <cell r="G953">
            <v>1932</v>
          </cell>
          <cell r="H953">
            <v>966.21</v>
          </cell>
          <cell r="I953">
            <v>1617.43</v>
          </cell>
        </row>
        <row r="954">
          <cell r="B954" t="str">
            <v>10.01.06</v>
          </cell>
          <cell r="C954" t="str">
            <v>FORNECIMENTO DE TUBOS P/ CRAVAÇÃO, DIÂM. 600MM</v>
          </cell>
          <cell r="D954" t="str">
            <v>06.063.003-5</v>
          </cell>
          <cell r="E954" t="str">
            <v>M</v>
          </cell>
          <cell r="G954">
            <v>1932</v>
          </cell>
          <cell r="H954">
            <v>255.72</v>
          </cell>
          <cell r="I954">
            <v>540.84</v>
          </cell>
        </row>
        <row r="955">
          <cell r="B955" t="str">
            <v>10.01.07</v>
          </cell>
          <cell r="C955" t="str">
            <v>POÇOS DE SERVIÇOS - EMBOQUE - COM JET-GROUTING</v>
          </cell>
          <cell r="D955" t="str">
            <v>05.100.010-6</v>
          </cell>
          <cell r="E955" t="str">
            <v>UN</v>
          </cell>
          <cell r="G955">
            <v>10</v>
          </cell>
          <cell r="H955">
            <v>170162.14</v>
          </cell>
          <cell r="I955">
            <v>284851.42</v>
          </cell>
        </row>
        <row r="956">
          <cell r="B956" t="str">
            <v>10.01.08</v>
          </cell>
          <cell r="C956" t="str">
            <v>POÇOS DE SERVIÇOS - DESEMBOQUE - COM JET-GROUTING</v>
          </cell>
          <cell r="D956" t="str">
            <v>05.100.012-6</v>
          </cell>
          <cell r="E956" t="str">
            <v>UN</v>
          </cell>
          <cell r="G956">
            <v>12</v>
          </cell>
          <cell r="H956">
            <v>106862.09</v>
          </cell>
          <cell r="I956">
            <v>178887.13</v>
          </cell>
        </row>
        <row r="957">
          <cell r="B957" t="str">
            <v>LIGAÇÕES PREDIAIS DE ESGOTOS SANITÁRIOS</v>
          </cell>
        </row>
        <row r="958">
          <cell r="B958">
            <v>1</v>
          </cell>
          <cell r="C958" t="str">
            <v>MOVIMENTO DE TERRA</v>
          </cell>
        </row>
        <row r="959">
          <cell r="B959" t="str">
            <v>01.01</v>
          </cell>
          <cell r="C959" t="str">
            <v>ESCAVAÇÃO E ATERRO</v>
          </cell>
        </row>
        <row r="960">
          <cell r="B960" t="str">
            <v>01.01.01</v>
          </cell>
          <cell r="C960" t="str">
            <v>ESCAVAÇÃO E REATERRO DE VALA EM MATERIAL DE 1A CATEGORIA P/LIGACAO PREDIAL DE ESGOTO SANITÁRIO</v>
          </cell>
          <cell r="D960" t="str">
            <v>03.001.095-0</v>
          </cell>
          <cell r="E960" t="str">
            <v>M</v>
          </cell>
          <cell r="F960">
            <v>39000</v>
          </cell>
          <cell r="G960">
            <v>15000</v>
          </cell>
          <cell r="H960">
            <v>9.27</v>
          </cell>
          <cell r="I960">
            <v>17.27</v>
          </cell>
        </row>
        <row r="961">
          <cell r="B961" t="str">
            <v>01.02</v>
          </cell>
          <cell r="C961" t="str">
            <v>TRANSPORTE DE SOLOS</v>
          </cell>
        </row>
        <row r="962">
          <cell r="B962" t="str">
            <v>01.02.01</v>
          </cell>
          <cell r="C962" t="str">
            <v>CARGA MANUAL E DESC.MEC.MAT.A GRANEL EM CAMINHÃO</v>
          </cell>
          <cell r="D962" t="str">
            <v>04.006.008-0</v>
          </cell>
          <cell r="E962" t="str">
            <v>T</v>
          </cell>
          <cell r="F962">
            <v>3623</v>
          </cell>
          <cell r="G962">
            <v>2880</v>
          </cell>
          <cell r="H962">
            <v>5.59</v>
          </cell>
          <cell r="I962">
            <v>10.51</v>
          </cell>
        </row>
        <row r="963">
          <cell r="B963" t="str">
            <v>01.02.02</v>
          </cell>
          <cell r="C963" t="str">
            <v>TRANSP.DE CARGA DE QUALQUER NATUREZA; EXCL. AS DESPESAS DE CARGA E DESCARGA TANTO DE ESPERA DO  CAMINHÃO COMO DE SERVENTE OU EQUIP.AUXIL.,A VELOC. MEDIA DE 40KM/H,EM CAMINHÃO BASCULHANTE A  ÓLEO DIESEL,C/CAPAC.ÚTIL DE 8T</v>
          </cell>
          <cell r="D963" t="str">
            <v>04.005.121-0</v>
          </cell>
          <cell r="E963" t="str">
            <v>T.KM</v>
          </cell>
          <cell r="F963">
            <v>72460</v>
          </cell>
          <cell r="G963">
            <v>28800</v>
          </cell>
          <cell r="H963">
            <v>0.26</v>
          </cell>
          <cell r="I963">
            <v>0.49</v>
          </cell>
        </row>
        <row r="964">
          <cell r="B964">
            <v>2</v>
          </cell>
          <cell r="C964" t="str">
            <v>ESGOTAMENTO</v>
          </cell>
        </row>
        <row r="965">
          <cell r="B965" t="str">
            <v>02.01</v>
          </cell>
          <cell r="C965" t="str">
            <v>ESGOTAMENTO DE VALA/CAVA P/BOMBEAMENTO DIRETO</v>
          </cell>
          <cell r="D965" t="str">
            <v>05.010.005-0</v>
          </cell>
          <cell r="E965" t="str">
            <v>CV.H</v>
          </cell>
          <cell r="F965">
            <v>3800</v>
          </cell>
          <cell r="G965">
            <v>582</v>
          </cell>
          <cell r="H965">
            <v>1.67</v>
          </cell>
          <cell r="I965">
            <v>2.66</v>
          </cell>
        </row>
        <row r="966">
          <cell r="B966">
            <v>3</v>
          </cell>
          <cell r="C966" t="str">
            <v>PAVIMENTAÇÃO</v>
          </cell>
        </row>
        <row r="967">
          <cell r="B967" t="str">
            <v>03.01</v>
          </cell>
          <cell r="C967" t="str">
            <v>LEVANTAMENTO DE PAVIMENTOS E SEUS COMPLEMENTOS C / AFASTAMENTO DO MAT. REMOV.</v>
          </cell>
        </row>
        <row r="968">
          <cell r="B968" t="str">
            <v>03.01.01</v>
          </cell>
          <cell r="C968" t="str">
            <v>DEMOLIÇÃO MANUAL DE PISOS CIMENTADOS, INCL.BASE</v>
          </cell>
          <cell r="D968" t="str">
            <v>05.001.018-0</v>
          </cell>
          <cell r="E968" t="str">
            <v>M2</v>
          </cell>
          <cell r="F968">
            <v>23400</v>
          </cell>
          <cell r="G968">
            <v>8400</v>
          </cell>
          <cell r="H968">
            <v>12.67</v>
          </cell>
          <cell r="I968">
            <v>23.51</v>
          </cell>
        </row>
        <row r="969">
          <cell r="B969" t="str">
            <v>03.01.02</v>
          </cell>
          <cell r="C969" t="str">
            <v>LEVANTAMENTO DE PARALELEPÍPEDOS</v>
          </cell>
          <cell r="D969" t="str">
            <v>05.001.143-0</v>
          </cell>
          <cell r="E969" t="str">
            <v>M2</v>
          </cell>
          <cell r="F969">
            <v>200</v>
          </cell>
          <cell r="G969">
            <v>600</v>
          </cell>
          <cell r="H969">
            <v>5.29</v>
          </cell>
          <cell r="I969">
            <v>9.81</v>
          </cell>
        </row>
        <row r="970">
          <cell r="B970" t="str">
            <v>03.01.03</v>
          </cell>
          <cell r="C970" t="str">
            <v>DEMOLIÇÃO C/AR COMPRIMIDO DE PAV.DE CONCR.ASFÁLTICO EXCL.BASE C/e=10CM</v>
          </cell>
          <cell r="D970" t="str">
            <v>05.002.006-0</v>
          </cell>
          <cell r="E970" t="str">
            <v>M2</v>
          </cell>
          <cell r="F970">
            <v>250</v>
          </cell>
          <cell r="G970">
            <v>3000</v>
          </cell>
          <cell r="H970">
            <v>3.68</v>
          </cell>
          <cell r="I970">
            <v>6.56</v>
          </cell>
        </row>
        <row r="971">
          <cell r="B971" t="str">
            <v>03.01.04</v>
          </cell>
          <cell r="C971" t="str">
            <v>DEMOLIÇÃO C/AR COMPRIMIDO DE BASES DE  MACADAME BETUMINOSO</v>
          </cell>
          <cell r="D971" t="str">
            <v>05.002.016-0</v>
          </cell>
          <cell r="E971" t="str">
            <v>M3</v>
          </cell>
          <cell r="F971">
            <v>50</v>
          </cell>
          <cell r="G971">
            <v>450</v>
          </cell>
          <cell r="H971">
            <v>36.72</v>
          </cell>
          <cell r="I971">
            <v>65.5</v>
          </cell>
        </row>
        <row r="972">
          <cell r="B972" t="str">
            <v>03.02</v>
          </cell>
          <cell r="C972" t="str">
            <v>EXECUÇÃO DE PAVIMENTOS E SEUS COMPLEMENTOS</v>
          </cell>
        </row>
        <row r="973">
          <cell r="B973" t="str">
            <v>03.02.01</v>
          </cell>
          <cell r="C973" t="str">
            <v>REPOSIÇÃO PISO CIMENT. C/ARG. DE CIM.AREIA 1:3, ESPES. 2CM, BASE DE CONCR. MAGRO FCK=10 Mpa COM ESPES. 8CM, INCL. PREPARO DO SOLO C/RASPAGEM, REMOÇÃO E TRANSP. DO ENTULHO, ATÉ 20 KM ACERTO E COMPAC. DO SUBLEITO</v>
          </cell>
          <cell r="D973" t="str">
            <v>13.301.505-0</v>
          </cell>
          <cell r="E973" t="str">
            <v>M2</v>
          </cell>
          <cell r="F973">
            <v>23400</v>
          </cell>
          <cell r="G973">
            <v>8400</v>
          </cell>
          <cell r="H973">
            <v>38.93</v>
          </cell>
          <cell r="I973">
            <v>64.62</v>
          </cell>
        </row>
        <row r="974">
          <cell r="B974" t="str">
            <v>03.02.02</v>
          </cell>
          <cell r="C974" t="str">
            <v>REPOSIÇÃO DE PAVIMENTOS DE PARALELEPÍPEDOS, EXCL. A PEDRA,SOBRE COLCHÃO DE PÓ DE PEDRA INCL. REJUNT C/BETUME E CASCALHINHO</v>
          </cell>
          <cell r="D974" t="str">
            <v>08.006.004-0</v>
          </cell>
          <cell r="E974" t="str">
            <v>M2</v>
          </cell>
          <cell r="F974">
            <v>200</v>
          </cell>
          <cell r="G974">
            <v>600</v>
          </cell>
          <cell r="H974">
            <v>13.6</v>
          </cell>
          <cell r="I974">
            <v>28.46</v>
          </cell>
        </row>
        <row r="975">
          <cell r="B975" t="str">
            <v>03.02.03</v>
          </cell>
          <cell r="C975" t="str">
            <v>BASE DE CONCRETO FCK 10MPA PARA RECOMPOSIÇÃO DE PAVIMENTAÇÃO DE RUA, INCLUINDO A REMOÇÃO DO REATERRO, MATERIAIS, PREPARO E CONCRETAGEM ATE 20CM E TRANSPORTE DO ENTULHO EXCEDENTE ATE 20 KM</v>
          </cell>
          <cell r="D975" t="str">
            <v>08.038.001-0</v>
          </cell>
          <cell r="E975" t="str">
            <v>M2</v>
          </cell>
          <cell r="F975">
            <v>250</v>
          </cell>
          <cell r="G975">
            <v>3000</v>
          </cell>
          <cell r="H975">
            <v>12.61</v>
          </cell>
          <cell r="I975">
            <v>18.73</v>
          </cell>
        </row>
        <row r="976">
          <cell r="B976" t="str">
            <v>03.02.04</v>
          </cell>
          <cell r="C976" t="str">
            <v>PINTURA DE LIG.,DE ACORDO C/INSTR. P/EXECUCAO DO DER/RJ</v>
          </cell>
          <cell r="D976" t="str">
            <v>08.026.002-0</v>
          </cell>
          <cell r="E976" t="str">
            <v>M2</v>
          </cell>
          <cell r="F976">
            <v>250</v>
          </cell>
          <cell r="G976">
            <v>3000</v>
          </cell>
          <cell r="H976">
            <v>0.93</v>
          </cell>
          <cell r="I976">
            <v>2.35</v>
          </cell>
        </row>
        <row r="977">
          <cell r="B977" t="str">
            <v>03.02.05</v>
          </cell>
          <cell r="C977" t="str">
            <v>REPOSIÇÃO DE PAVIMENT. EM CONCR. ASFALT. USINADO  A QUENTE, S/IMPRIM. EXCL. O TRANSP. DA USINA P/PISTA</v>
          </cell>
          <cell r="D977" t="str">
            <v>08.015.018-0</v>
          </cell>
          <cell r="E977" t="str">
            <v>T</v>
          </cell>
          <cell r="F977">
            <v>30</v>
          </cell>
          <cell r="G977">
            <v>360</v>
          </cell>
          <cell r="H977">
            <v>119.75</v>
          </cell>
          <cell r="I977">
            <v>277.45999999999998</v>
          </cell>
        </row>
        <row r="978">
          <cell r="B978" t="str">
            <v>03.02.06</v>
          </cell>
          <cell r="C978" t="str">
            <v>TRANSP.DE CARGA DE QUALQUER NATUREZA; EXCL. AS DESPESAS DE CARGA E DESCARGA TANTO DE ESPERA DO  CAMINHÃO COMO DE SERVENTE OU EQUIP.AUXIL., À VELOC. MEDIA DE 40KM/H, EM CAMINHÃO BASCULHANTE A  ÓLEO DIESEL, C/CAPAC.ÚTIL DE 8T</v>
          </cell>
          <cell r="D978" t="str">
            <v>04.005.121-0</v>
          </cell>
          <cell r="E978" t="str">
            <v>T. KM</v>
          </cell>
          <cell r="F978">
            <v>600</v>
          </cell>
          <cell r="G978">
            <v>13320</v>
          </cell>
          <cell r="H978">
            <v>0.26</v>
          </cell>
          <cell r="I978">
            <v>0.49</v>
          </cell>
        </row>
        <row r="979">
          <cell r="B979">
            <v>4</v>
          </cell>
          <cell r="C979" t="str">
            <v>LIGAÇÕES PREDIAIS</v>
          </cell>
        </row>
        <row r="980">
          <cell r="B980" t="str">
            <v>04.01</v>
          </cell>
          <cell r="C980" t="str">
            <v>SERVIÇOS DE INST. DE RAMAIS DE ESGOTO, EXCL. FORN. DE TUBOS, INCL. FORN. DE PEÇAS E MAT. AUXILIARES</v>
          </cell>
        </row>
        <row r="981">
          <cell r="B981" t="str">
            <v>04.01.01</v>
          </cell>
          <cell r="C981" t="str">
            <v>ASSENTAMENTO DE TUBOS DE PVC C/J.ELÁSTICA PARA COLETOR DE ESGOTOS, EXCL. FORN. DE TUBOS E ANEIS DE BORRACHA, INCL. ACERTO DE FUNDO DE VALA, ATERRO E SOCA ATÉ A ALTURA DA GERATRIZ SUPERIOR DOS TUBOS, COM DN=100 MM</v>
          </cell>
          <cell r="D981" t="str">
            <v>06.001.242-0</v>
          </cell>
          <cell r="E981" t="str">
            <v>M</v>
          </cell>
          <cell r="F981">
            <v>35100</v>
          </cell>
          <cell r="G981">
            <v>13800</v>
          </cell>
          <cell r="H981">
            <v>1.3</v>
          </cell>
          <cell r="I981">
            <v>2.41</v>
          </cell>
        </row>
        <row r="982">
          <cell r="B982" t="str">
            <v>04.01.02</v>
          </cell>
          <cell r="C982" t="str">
            <v>ASSENTAMENTO DE TUBOS DE PVC C/J.ELÁSTICA PARA COLETOR DE ESGOTOS, EXCL. FORN. DE TUBOS E ANEIS DE BORRACHA, INCL. ACERTO DE FUNDO DE VALA, ATERRO E SOCA ATÉ A ALTURA DA GERATRIZ SUPERIOR DOS TUBOS, COM DN=150 MM</v>
          </cell>
          <cell r="D982" t="str">
            <v>06.001.243-0</v>
          </cell>
          <cell r="E982" t="str">
            <v>M</v>
          </cell>
          <cell r="F982">
            <v>3900</v>
          </cell>
          <cell r="G982">
            <v>1200</v>
          </cell>
          <cell r="H982">
            <v>1.96</v>
          </cell>
          <cell r="I982">
            <v>3.64</v>
          </cell>
        </row>
        <row r="983">
          <cell r="B983" t="str">
            <v>04.01.04</v>
          </cell>
          <cell r="C983" t="str">
            <v>CONJ.DE PECAS DE LIGAÇÃO EM PVC.DN=100 MM E SERVIÇOS DE LIGAÇÃO NA CAIXA E NO COLETOR DE ESGOTO</v>
          </cell>
          <cell r="D983" t="str">
            <v>15.065.001-5</v>
          </cell>
          <cell r="E983" t="str">
            <v>UN</v>
          </cell>
          <cell r="F983">
            <v>5900</v>
          </cell>
          <cell r="G983">
            <v>2300</v>
          </cell>
          <cell r="H983">
            <v>14.86</v>
          </cell>
          <cell r="I983">
            <v>28.6</v>
          </cell>
        </row>
        <row r="984">
          <cell r="B984" t="str">
            <v>04.01.05</v>
          </cell>
          <cell r="C984" t="str">
            <v>CONJ.DE PECAS DE LIGAÇÃO EM PVC.DN=150 MM E SERVIÇOS DE LIGAÇÃO NA CAIXA E NO COLETOR DE ESGOTO</v>
          </cell>
          <cell r="D984" t="str">
            <v>15.065.001-6</v>
          </cell>
          <cell r="E984" t="str">
            <v>UN</v>
          </cell>
          <cell r="F984">
            <v>600</v>
          </cell>
          <cell r="G984">
            <v>200</v>
          </cell>
          <cell r="H984">
            <v>71.599999999999994</v>
          </cell>
          <cell r="I984">
            <v>137.83000000000001</v>
          </cell>
        </row>
        <row r="985">
          <cell r="B985" t="str">
            <v>04.01.06</v>
          </cell>
          <cell r="C985" t="str">
            <v>CAIXA DE INSPEÇÃO DE CONCR. PRÉ-MOLDADO ,  PADRÃO CEDAE, ALT. TOTAL 925 MM, EXCL. TAMPÃO DE F.FUNDIDO</v>
          </cell>
          <cell r="D985" t="str">
            <v>15.002.200-0</v>
          </cell>
          <cell r="E985" t="str">
            <v>UN</v>
          </cell>
          <cell r="F985">
            <v>500</v>
          </cell>
          <cell r="G985">
            <v>500</v>
          </cell>
          <cell r="H985">
            <v>105.57</v>
          </cell>
          <cell r="I985">
            <v>178.2</v>
          </cell>
        </row>
        <row r="986">
          <cell r="B986" t="str">
            <v>04.01.07</v>
          </cell>
          <cell r="C986" t="str">
            <v>CX DE INSPEÇÃO DE CONCR. PRÉ-MOLDADO, PADRÃO CEDAE, ALT. TOTAL DE 625 MM, S/TAMPAO DE F. FUNDIDO</v>
          </cell>
          <cell r="D986" t="str">
            <v>15.002.205-0</v>
          </cell>
          <cell r="E986" t="str">
            <v>UN</v>
          </cell>
          <cell r="F986">
            <v>1000</v>
          </cell>
          <cell r="G986">
            <v>1000</v>
          </cell>
          <cell r="H986">
            <v>79.45</v>
          </cell>
          <cell r="I986">
            <v>134.11000000000001</v>
          </cell>
        </row>
        <row r="987">
          <cell r="B987" t="str">
            <v>04.01.08</v>
          </cell>
          <cell r="C987" t="str">
            <v>CAIXA DE INSPEÇÃO DE CONCR. PRÉ-MOLDADO ,  PADRÃO CEDAE, ALT. TOTAL 475 MM, EXCL. TAMPÃO DE F. FUNDIDO</v>
          </cell>
          <cell r="D987" t="str">
            <v>15.002.210-0</v>
          </cell>
          <cell r="E987" t="str">
            <v>UN</v>
          </cell>
          <cell r="F987">
            <v>5000</v>
          </cell>
          <cell r="G987">
            <v>1000</v>
          </cell>
          <cell r="H987">
            <v>31.47</v>
          </cell>
          <cell r="I987">
            <v>53.12</v>
          </cell>
        </row>
        <row r="988">
          <cell r="B988" t="str">
            <v>04.01.09</v>
          </cell>
          <cell r="C988" t="str">
            <v>TAMPÃO COMPLETO DE FERRO FUNDIDO, PARA CAIXA  DE INSPEÇÃO OU SEMELHANTE,COM 25KG., ASSENTADO  COM ARGAMASSA DE CIMENTO E AREIA NO TRAÇO 1:4 EM VOLUME. FORNECIMENTO E COLOCAÇÃO.</v>
          </cell>
          <cell r="D988" t="str">
            <v>06.016.009-0</v>
          </cell>
          <cell r="E988" t="str">
            <v>UN</v>
          </cell>
          <cell r="F988">
            <v>6500</v>
          </cell>
          <cell r="G988">
            <v>2500</v>
          </cell>
          <cell r="H988">
            <v>39.89</v>
          </cell>
          <cell r="I988">
            <v>123.53</v>
          </cell>
        </row>
        <row r="989">
          <cell r="B989">
            <v>5</v>
          </cell>
          <cell r="C989" t="str">
            <v>FORNECIMENTO DE MATERIAIS</v>
          </cell>
        </row>
        <row r="990">
          <cell r="B990" t="str">
            <v>05.01</v>
          </cell>
          <cell r="C990" t="str">
            <v>FORNECIMENTO DE TUBOS DE PVC COM JUNTA ELÁSTICA</v>
          </cell>
        </row>
        <row r="991">
          <cell r="B991" t="str">
            <v>05.01.01</v>
          </cell>
          <cell r="C991" t="str">
            <v>FORN.TUBO PVC (NBR 7362) C/J.ELÁSTICA DN=100 MM</v>
          </cell>
          <cell r="D991" t="str">
            <v>06.272.002-0</v>
          </cell>
          <cell r="E991" t="str">
            <v>M</v>
          </cell>
          <cell r="F991">
            <v>35100</v>
          </cell>
          <cell r="G991">
            <v>13800</v>
          </cell>
          <cell r="H991">
            <v>6.62</v>
          </cell>
          <cell r="I991">
            <v>11.1</v>
          </cell>
        </row>
        <row r="992">
          <cell r="B992" t="str">
            <v>05.01.02</v>
          </cell>
          <cell r="C992" t="str">
            <v>FORN.TUBO PVC (NBR 7362) C/J.ELÁSTICA DN=150 MM</v>
          </cell>
          <cell r="D992" t="str">
            <v>06.272.003-0</v>
          </cell>
          <cell r="E992" t="str">
            <v>M</v>
          </cell>
          <cell r="F992">
            <v>3900</v>
          </cell>
          <cell r="G992">
            <v>1200</v>
          </cell>
          <cell r="H992">
            <v>14.03</v>
          </cell>
          <cell r="I992">
            <v>23.52</v>
          </cell>
        </row>
        <row r="993">
          <cell r="B993">
            <v>6</v>
          </cell>
          <cell r="C993" t="str">
            <v>ESCORAMENTO</v>
          </cell>
        </row>
        <row r="994">
          <cell r="B994" t="str">
            <v>06.01</v>
          </cell>
          <cell r="C994" t="str">
            <v>ESCORAMENTO SIMPLES FECHADO DE VALA DE POUCA PROFUNDIDADE, INCL. FORN. MAT.</v>
          </cell>
          <cell r="D994" t="str">
            <v>05.011.001-0</v>
          </cell>
          <cell r="E994" t="str">
            <v>M2</v>
          </cell>
          <cell r="F994">
            <v>6000</v>
          </cell>
          <cell r="G994">
            <v>6000</v>
          </cell>
          <cell r="H994">
            <v>11.08</v>
          </cell>
          <cell r="I994">
            <v>16.04</v>
          </cell>
        </row>
        <row r="995">
          <cell r="B995" t="str">
            <v>TRONCO DISTRIBUIDOR DE ÁGUA DA ESTRADA DOS BANDEIRANTES</v>
          </cell>
        </row>
        <row r="996">
          <cell r="B996">
            <v>1</v>
          </cell>
          <cell r="C996" t="str">
            <v>SERVIÇOS TÉCNICOS</v>
          </cell>
        </row>
        <row r="997">
          <cell r="B997" t="str">
            <v>01.01</v>
          </cell>
          <cell r="C997" t="str">
            <v>PROJETOS COMPLEMENTARES</v>
          </cell>
        </row>
        <row r="998">
          <cell r="B998" t="str">
            <v>01.01.01</v>
          </cell>
          <cell r="C998" t="str">
            <v xml:space="preserve">PROJETO EXECUTIVO </v>
          </cell>
          <cell r="D998" t="str">
            <v>01.050.001-8</v>
          </cell>
          <cell r="E998" t="str">
            <v>GL</v>
          </cell>
          <cell r="F998">
            <v>1</v>
          </cell>
          <cell r="G998">
            <v>0</v>
          </cell>
          <cell r="H998">
            <v>200425.23</v>
          </cell>
          <cell r="I998">
            <v>335511.83</v>
          </cell>
        </row>
        <row r="999">
          <cell r="B999" t="str">
            <v>01.02</v>
          </cell>
          <cell r="C999" t="str">
            <v>CADASTRO DE OBRAS LINEARES</v>
          </cell>
        </row>
        <row r="1000">
          <cell r="B1000" t="str">
            <v>01.02.01</v>
          </cell>
          <cell r="C1000" t="str">
            <v>CADASTRO COMPLETO DAS OBRAS EXECUTADAS, ELABORADO CONFORME ESPECIFICACOES DA DIVISAO DE CADASTRO TECNICO DA CEDAE</v>
          </cell>
          <cell r="D1000" t="str">
            <v>01.019.000-1</v>
          </cell>
          <cell r="E1000" t="str">
            <v>GL</v>
          </cell>
          <cell r="F1000">
            <v>1</v>
          </cell>
          <cell r="G1000">
            <v>0</v>
          </cell>
          <cell r="H1000">
            <v>3452.17</v>
          </cell>
          <cell r="I1000">
            <v>6103.43</v>
          </cell>
        </row>
        <row r="1001">
          <cell r="B1001" t="str">
            <v>01.03</v>
          </cell>
          <cell r="C1001" t="str">
            <v>SONDAGENS GEOTECNICAS</v>
          </cell>
        </row>
        <row r="1002">
          <cell r="B1002" t="str">
            <v>01.03.01</v>
          </cell>
          <cell r="C1002" t="str">
            <v>MOBILIZACAO E DESMOBILIZACAO DE EQUIPAMENTO E EQUIPE DE SONDAGEM A PERCUSSAO COM TRANSPORTE ATE 50KM</v>
          </cell>
          <cell r="D1002" t="str">
            <v>01.008.050-0</v>
          </cell>
          <cell r="E1002" t="str">
            <v>UN</v>
          </cell>
          <cell r="F1002">
            <v>1</v>
          </cell>
          <cell r="G1002">
            <v>0</v>
          </cell>
          <cell r="H1002">
            <v>1244.71</v>
          </cell>
          <cell r="I1002">
            <v>2279.06</v>
          </cell>
        </row>
        <row r="1003">
          <cell r="B1003" t="str">
            <v>01.03.02</v>
          </cell>
          <cell r="C1003" t="str">
            <v>SONDAGEM A PERCUSSAO EM TERRENO COMUM,INCL.ENSAIO DE PENETRACAO,DIAMETRO DE 3" INCL.DESL.E INSTALACOES NO CANTEIRO.</v>
          </cell>
          <cell r="D1003" t="str">
            <v>01.003.001-0</v>
          </cell>
          <cell r="E1003" t="str">
            <v>M</v>
          </cell>
          <cell r="F1003">
            <v>60</v>
          </cell>
          <cell r="G1003">
            <v>0</v>
          </cell>
          <cell r="H1003">
            <v>22.86</v>
          </cell>
          <cell r="I1003">
            <v>38.79</v>
          </cell>
        </row>
        <row r="1004">
          <cell r="B1004">
            <v>2</v>
          </cell>
          <cell r="C1004" t="str">
            <v>SERVIÇOS PRELIMINARES</v>
          </cell>
        </row>
        <row r="1005">
          <cell r="B1005" t="str">
            <v>02.01</v>
          </cell>
          <cell r="C1005" t="str">
            <v>SINALIZACAO E SEGURANCA DE VEICULOS E PEDESTRES CONF.RESOLUCAO SMO 379 DE 29/08/84</v>
          </cell>
        </row>
        <row r="1006">
          <cell r="B1006" t="str">
            <v>02.01.01</v>
          </cell>
          <cell r="C1006" t="str">
            <v>BARRAGEM DE BLOQUEIO P/DESVIO DE TRANSITO - MOBILIZACAO C/REAPROVEITAMENTO DE 40 VEZES</v>
          </cell>
          <cell r="D1006" t="str">
            <v>02.020.005-0</v>
          </cell>
          <cell r="E1006" t="str">
            <v>M</v>
          </cell>
          <cell r="F1006">
            <v>450</v>
          </cell>
          <cell r="G1006">
            <v>0</v>
          </cell>
          <cell r="H1006">
            <v>0.76</v>
          </cell>
          <cell r="I1006">
            <v>1.38</v>
          </cell>
        </row>
        <row r="1007">
          <cell r="B1007" t="str">
            <v>02.01.02</v>
          </cell>
          <cell r="C1007" t="str">
            <v>BARRAGEM DE BLOQUEIO P/DESVIO DE TRANSITO - COLOCACAO E RETIRADA</v>
          </cell>
          <cell r="D1007" t="str">
            <v>02.020.006-0</v>
          </cell>
          <cell r="E1007" t="str">
            <v xml:space="preserve">M </v>
          </cell>
          <cell r="F1007">
            <v>14000</v>
          </cell>
          <cell r="G1007">
            <v>0</v>
          </cell>
          <cell r="H1007">
            <v>1.24</v>
          </cell>
          <cell r="I1007">
            <v>2.25</v>
          </cell>
        </row>
        <row r="1008">
          <cell r="B1008" t="str">
            <v>02.01.03</v>
          </cell>
          <cell r="C1008" t="str">
            <v>SEMAFORO P/SINALIZACAO NOTURNA DE VALAS - MOBILIZACAO</v>
          </cell>
          <cell r="D1008" t="str">
            <v>02.020.009-0</v>
          </cell>
          <cell r="E1008" t="str">
            <v>UN</v>
          </cell>
          <cell r="F1008">
            <v>90</v>
          </cell>
          <cell r="G1008">
            <v>0</v>
          </cell>
          <cell r="H1008">
            <v>12.43</v>
          </cell>
          <cell r="I1008">
            <v>22.57</v>
          </cell>
        </row>
        <row r="1009">
          <cell r="B1009" t="str">
            <v>02.01.04</v>
          </cell>
          <cell r="C1009" t="str">
            <v>SEMAFORO P/SINALIZACAO NOTURNA DE VALAS - COLOCACAO E RETIRADA</v>
          </cell>
          <cell r="D1009" t="str">
            <v>02.020.010-0</v>
          </cell>
          <cell r="E1009" t="str">
            <v>UN</v>
          </cell>
          <cell r="F1009">
            <v>2800</v>
          </cell>
          <cell r="G1009">
            <v>0</v>
          </cell>
          <cell r="H1009">
            <v>1.51</v>
          </cell>
          <cell r="I1009">
            <v>2.74</v>
          </cell>
        </row>
        <row r="1010">
          <cell r="B1010" t="str">
            <v>02.01.05</v>
          </cell>
          <cell r="C1010" t="str">
            <v>PLACA DE SINALIZACAO PREVENTIVA - MOBILIZACAO</v>
          </cell>
          <cell r="D1010" t="str">
            <v>02.020.011-0</v>
          </cell>
          <cell r="E1010" t="str">
            <v>UN</v>
          </cell>
          <cell r="F1010">
            <v>8</v>
          </cell>
          <cell r="G1010">
            <v>0</v>
          </cell>
          <cell r="H1010">
            <v>21.95</v>
          </cell>
          <cell r="I1010">
            <v>39.86</v>
          </cell>
        </row>
        <row r="1011">
          <cell r="B1011" t="str">
            <v>02.01.06</v>
          </cell>
          <cell r="C1011" t="str">
            <v>PLACAS DE SINALIZACAO PREVENTIVA - COLOCACAO E RETIRADA</v>
          </cell>
          <cell r="D1011" t="str">
            <v>02.020.012-0</v>
          </cell>
          <cell r="E1011" t="str">
            <v>UN</v>
          </cell>
          <cell r="F1011">
            <v>240</v>
          </cell>
          <cell r="G1011">
            <v>0</v>
          </cell>
          <cell r="H1011">
            <v>2.89</v>
          </cell>
          <cell r="I1011">
            <v>5.24</v>
          </cell>
        </row>
        <row r="1012">
          <cell r="B1012" t="str">
            <v>02.01.07</v>
          </cell>
          <cell r="C1012" t="str">
            <v>PLACAS DE IDENTIFICACAO DE OBRA EM VIA URBANA - MOBILIZACAO</v>
          </cell>
          <cell r="D1012" t="str">
            <v>02.020.007-0</v>
          </cell>
          <cell r="E1012" t="str">
            <v>UN</v>
          </cell>
          <cell r="F1012">
            <v>4</v>
          </cell>
          <cell r="G1012">
            <v>0</v>
          </cell>
          <cell r="H1012">
            <v>71.67</v>
          </cell>
          <cell r="I1012">
            <v>130.15</v>
          </cell>
        </row>
        <row r="1013">
          <cell r="B1013" t="str">
            <v>02.01.08</v>
          </cell>
          <cell r="C1013" t="str">
            <v>PLACAS DE IDENTIFICACAO DE OBRA EM VIA URBANA - COLOCACAO E RETIRADA</v>
          </cell>
          <cell r="D1013" t="str">
            <v>02.020.008-0</v>
          </cell>
          <cell r="E1013" t="str">
            <v>UN</v>
          </cell>
          <cell r="F1013">
            <v>120</v>
          </cell>
          <cell r="G1013">
            <v>0</v>
          </cell>
          <cell r="H1013">
            <v>4.87</v>
          </cell>
          <cell r="I1013">
            <v>8.84</v>
          </cell>
        </row>
        <row r="1014">
          <cell r="B1014" t="str">
            <v>02.01.09</v>
          </cell>
          <cell r="C1014" t="str">
            <v>CHAPA DE ACO P/TRAVESSIA PROVISORIA SOBRE VALAS - MOBILIZACAO, USO, COLOCACAO E RETIRADA UMA VEZ</v>
          </cell>
          <cell r="D1014" t="str">
            <v>05.013.002-0</v>
          </cell>
          <cell r="E1014" t="str">
            <v>M2</v>
          </cell>
          <cell r="F1014">
            <v>50</v>
          </cell>
          <cell r="G1014">
            <v>0</v>
          </cell>
          <cell r="H1014">
            <v>18.11</v>
          </cell>
          <cell r="I1014">
            <v>35.619999999999997</v>
          </cell>
        </row>
        <row r="1015">
          <cell r="B1015" t="str">
            <v>02.01.10</v>
          </cell>
          <cell r="C1015" t="str">
            <v>CHAPA DE ACO P/TRAVESSIA PROVISORIA SOBRE VALAS - COLOCACAO E RETIRADA ADICIONAIS</v>
          </cell>
          <cell r="D1015" t="str">
            <v>05.013.003-0</v>
          </cell>
          <cell r="E1015" t="str">
            <v>M2</v>
          </cell>
          <cell r="F1015">
            <v>400</v>
          </cell>
          <cell r="G1015">
            <v>0</v>
          </cell>
          <cell r="H1015">
            <v>1.33</v>
          </cell>
          <cell r="I1015">
            <v>2.61</v>
          </cell>
        </row>
        <row r="1016">
          <cell r="B1016" t="str">
            <v>02.01.11</v>
          </cell>
          <cell r="C1016" t="str">
            <v>CERCA PROTETORA DE VALA C/MONTANTES FINCADOS CADA 2M E 2 TABUAS HORIZ. DE 1"X12"- MOBILIZACAO</v>
          </cell>
          <cell r="D1016" t="str">
            <v>02.011.002-0</v>
          </cell>
          <cell r="E1016" t="str">
            <v>M</v>
          </cell>
          <cell r="F1016">
            <v>100</v>
          </cell>
          <cell r="G1016">
            <v>0</v>
          </cell>
          <cell r="H1016">
            <v>4.43</v>
          </cell>
          <cell r="I1016">
            <v>7.23</v>
          </cell>
        </row>
        <row r="1017">
          <cell r="B1017" t="str">
            <v>02.01.12</v>
          </cell>
          <cell r="C1017" t="str">
            <v>CERCA PROTETORA DE VALA C/MONTANTES FINCADOS CADA 2M E 2 TABUAS HORIZ.DE 1"X12"- COLOC.E RETIR.</v>
          </cell>
          <cell r="D1017" t="str">
            <v>02.011.003-0</v>
          </cell>
          <cell r="E1017" t="str">
            <v>M</v>
          </cell>
          <cell r="F1017">
            <v>700</v>
          </cell>
          <cell r="G1017">
            <v>0</v>
          </cell>
          <cell r="H1017">
            <v>3.75</v>
          </cell>
          <cell r="I1017">
            <v>6.12</v>
          </cell>
        </row>
        <row r="1018">
          <cell r="B1018" t="str">
            <v>02.02</v>
          </cell>
          <cell r="C1018" t="str">
            <v>ESCORAMENTOS PROVISORIOS,EXCETO DE VALAS OU CAVAS</v>
          </cell>
        </row>
        <row r="1019">
          <cell r="B1019" t="str">
            <v>02.02.01</v>
          </cell>
          <cell r="C1019" t="str">
            <v xml:space="preserve">ESCORAMENTOS PROVISORIOS,EM MADEIRA,EXCETO OS DE PAREDES DE VALAS OU CAVAS, MEDIDOS PELO VOLUME DE MADEIRA EMPREGADA </v>
          </cell>
          <cell r="D1019" t="str">
            <v>05.032.001-1</v>
          </cell>
          <cell r="E1019" t="str">
            <v>M3</v>
          </cell>
          <cell r="F1019">
            <v>2</v>
          </cell>
          <cell r="G1019">
            <v>0</v>
          </cell>
          <cell r="H1019">
            <v>671.36</v>
          </cell>
          <cell r="I1019">
            <v>949.3</v>
          </cell>
        </row>
        <row r="1020">
          <cell r="B1020" t="str">
            <v>02.02.02</v>
          </cell>
          <cell r="C1020" t="str">
            <v>ESCORAMENTOS PROVISORIOS,EM ACO</v>
          </cell>
          <cell r="D1020" t="str">
            <v>10.016.000-9</v>
          </cell>
          <cell r="E1020" t="str">
            <v>KG</v>
          </cell>
          <cell r="F1020">
            <v>2500</v>
          </cell>
          <cell r="G1020">
            <v>0</v>
          </cell>
          <cell r="H1020">
            <v>4.5999999999999996</v>
          </cell>
          <cell r="I1020">
            <v>8.89</v>
          </cell>
        </row>
        <row r="1021">
          <cell r="B1021">
            <v>3</v>
          </cell>
          <cell r="C1021" t="str">
            <v>MOVIMENTO DE TERRA</v>
          </cell>
        </row>
        <row r="1022">
          <cell r="B1022" t="str">
            <v>03.01</v>
          </cell>
          <cell r="C1022" t="str">
            <v>ESCAVACAO E ATERRO</v>
          </cell>
        </row>
        <row r="1023">
          <cell r="B1023" t="str">
            <v>03.01.01</v>
          </cell>
          <cell r="C1023" t="str">
            <v>ESCAV. MEC. VALA/CAVA  NAO  ESTRONCADA,1A CATEG. C/ESCAVADEIRA HIDRAULICA ATE 1,5 M PROF.EXCLUSIVE ESGOTAMENTO</v>
          </cell>
          <cell r="D1023" t="str">
            <v>03.020.050-0</v>
          </cell>
          <cell r="E1023" t="str">
            <v>M3</v>
          </cell>
          <cell r="F1023">
            <v>16740</v>
          </cell>
          <cell r="G1023">
            <v>0</v>
          </cell>
          <cell r="H1023">
            <v>1.77</v>
          </cell>
          <cell r="I1023">
            <v>3.26</v>
          </cell>
        </row>
        <row r="1024">
          <cell r="B1024" t="str">
            <v>03.01.02</v>
          </cell>
          <cell r="C1024" t="str">
            <v>ESCAV. MEC. VALA/CAVA  NAO  ESCORADA, 1A CATEG. C/ESCAVADEIRA HIDRAULICA,ENTRE 1,5 E 3,0 M PROF. EXCLUSIVE ESGOTAMENTO</v>
          </cell>
          <cell r="D1024" t="str">
            <v>03.020.052-0</v>
          </cell>
          <cell r="E1024" t="str">
            <v>M3</v>
          </cell>
          <cell r="F1024">
            <v>1860</v>
          </cell>
          <cell r="G1024">
            <v>0</v>
          </cell>
          <cell r="H1024">
            <v>2.23</v>
          </cell>
          <cell r="I1024">
            <v>4.1100000000000003</v>
          </cell>
        </row>
        <row r="1025">
          <cell r="B1025" t="str">
            <v>03.01.03</v>
          </cell>
          <cell r="C1025" t="str">
            <v>ESCAV.MANUAL VALA/CAVA,1A CATEG.ATE 1,5 M PROF.</v>
          </cell>
          <cell r="D1025" t="str">
            <v>03.001.001-0</v>
          </cell>
          <cell r="E1025" t="str">
            <v>M3</v>
          </cell>
          <cell r="F1025">
            <v>1860</v>
          </cell>
          <cell r="G1025">
            <v>0</v>
          </cell>
          <cell r="H1025">
            <v>9.9499999999999993</v>
          </cell>
          <cell r="I1025">
            <v>18.54</v>
          </cell>
        </row>
        <row r="1026">
          <cell r="B1026" t="str">
            <v>03.01.04</v>
          </cell>
          <cell r="C1026" t="str">
            <v>ESCAV.MANUAL VALA/CAVA,1A CATEG.1,5 A 3,0 M PROF</v>
          </cell>
          <cell r="D1026" t="str">
            <v>03.001.002-0</v>
          </cell>
          <cell r="E1026" t="str">
            <v>M3</v>
          </cell>
          <cell r="F1026">
            <v>170</v>
          </cell>
          <cell r="G1026">
            <v>0</v>
          </cell>
          <cell r="H1026">
            <v>16.690000000000001</v>
          </cell>
          <cell r="I1026">
            <v>31.11</v>
          </cell>
        </row>
        <row r="1027">
          <cell r="B1027" t="str">
            <v>03.01.05</v>
          </cell>
          <cell r="C1027" t="str">
            <v>REATERRO COMPACTADO VALA/CAVA C/MAT.ESCAV. SELECIONADO EM CAMADAS DE 30cm</v>
          </cell>
          <cell r="D1027" t="str">
            <v>03.013.001-0</v>
          </cell>
          <cell r="E1027" t="str">
            <v>M3</v>
          </cell>
          <cell r="F1027">
            <v>400</v>
          </cell>
          <cell r="G1027">
            <v>0</v>
          </cell>
          <cell r="H1027">
            <v>5.97</v>
          </cell>
          <cell r="I1027">
            <v>11.13</v>
          </cell>
        </row>
        <row r="1028">
          <cell r="B1028" t="str">
            <v>03.01.06</v>
          </cell>
          <cell r="C1028" t="str">
            <v>REATERRO DE VALA COM PO DE PEDRA, INCLUSIVE FORNECIMENTO DOS MATERIAIS</v>
          </cell>
          <cell r="D1028" t="str">
            <v>03.015.010-0</v>
          </cell>
          <cell r="E1028" t="str">
            <v>M3</v>
          </cell>
          <cell r="F1028">
            <v>17000</v>
          </cell>
          <cell r="G1028">
            <v>0</v>
          </cell>
          <cell r="H1028">
            <v>15.47</v>
          </cell>
          <cell r="I1028">
            <v>25.61</v>
          </cell>
        </row>
        <row r="1029">
          <cell r="B1029" t="str">
            <v>03.02</v>
          </cell>
          <cell r="C1029" t="str">
            <v>TRANSPORTE DE SOLOS</v>
          </cell>
        </row>
        <row r="1030">
          <cell r="B1030" t="str">
            <v>03.02.01</v>
          </cell>
          <cell r="C1030" t="str">
            <v>CARGA MANUAL E DESC.MEC.MAT.A GRANEL EM CAMINHAO</v>
          </cell>
          <cell r="D1030" t="str">
            <v>04.006.008-0</v>
          </cell>
          <cell r="E1030" t="str">
            <v>T</v>
          </cell>
          <cell r="F1030">
            <v>200</v>
          </cell>
          <cell r="G1030">
            <v>0</v>
          </cell>
          <cell r="H1030">
            <v>5.59</v>
          </cell>
          <cell r="I1030">
            <v>10.51</v>
          </cell>
        </row>
        <row r="1031">
          <cell r="B1031" t="str">
            <v>03.02.02</v>
          </cell>
          <cell r="C1031" t="str">
            <v xml:space="preserve">CARGA E DESC.MEC.MAT.A GRANEL EM CAMINHAO, EXCL. EQUIP. CARREGADOR </v>
          </cell>
          <cell r="D1031" t="str">
            <v>04.010.045-0</v>
          </cell>
          <cell r="E1031" t="str">
            <v>T</v>
          </cell>
          <cell r="F1031">
            <v>3000</v>
          </cell>
          <cell r="G1031">
            <v>0</v>
          </cell>
          <cell r="H1031">
            <v>2.6</v>
          </cell>
          <cell r="I1031">
            <v>5.23</v>
          </cell>
        </row>
        <row r="1032">
          <cell r="B1032" t="str">
            <v>03.02.03</v>
          </cell>
          <cell r="C1032" t="str">
            <v>CARGA E DESCARGA MECANICA MATERIAL A GRANEL EM CAMINHAO ,INCLUSIVE EQUIPAMENTO CARREGADOR</v>
          </cell>
          <cell r="D1032" t="str">
            <v>04.011.051-0</v>
          </cell>
          <cell r="E1032" t="str">
            <v>T</v>
          </cell>
          <cell r="F1032">
            <v>3000</v>
          </cell>
          <cell r="G1032">
            <v>0</v>
          </cell>
          <cell r="H1032">
            <v>3.37</v>
          </cell>
          <cell r="I1032">
            <v>6.76</v>
          </cell>
        </row>
        <row r="1033">
          <cell r="B1033" t="str">
            <v>03.02.04</v>
          </cell>
          <cell r="C1033" t="str">
            <v xml:space="preserve">TRANSP.DE CARGA DE QUALQUER NATUREZA;EXCL.AS DESPESAS DE CARGA E DESCARGA TANTO DE ESPERA DO CAMINHAO COMO DE SERVENTE OU EQUIP.AUXIL.,A VELOC. MEDIA DE 40KM/H,EM CAMINHAO BASCULHANTE A OLEO DIESEL,C/CAPAC.UTIL DE 8T </v>
          </cell>
          <cell r="D1033" t="str">
            <v>04.005.121-0</v>
          </cell>
          <cell r="E1033" t="str">
            <v>T.KM</v>
          </cell>
          <cell r="F1033">
            <v>62000</v>
          </cell>
          <cell r="G1033">
            <v>0</v>
          </cell>
          <cell r="H1033">
            <v>0.26</v>
          </cell>
          <cell r="I1033">
            <v>0.49</v>
          </cell>
        </row>
        <row r="1034">
          <cell r="B1034">
            <v>4</v>
          </cell>
          <cell r="C1034" t="str">
            <v>ESCORAMENTO</v>
          </cell>
        </row>
        <row r="1035">
          <cell r="B1035" t="str">
            <v>04.01</v>
          </cell>
          <cell r="C1035" t="str">
            <v>ESCORAMENTO C/CHAPAS METALICAS DE VALA/CAVA ATE 4,00m  DE PROFUNDIDADE, UTILIZANDO ESCAVADEIRA HIDRAULICA NA CRAVACAO E RETIRADA DAS CHAPAS</v>
          </cell>
          <cell r="D1035" t="str">
            <v>05.080.025-0</v>
          </cell>
          <cell r="E1035" t="str">
            <v>M2</v>
          </cell>
          <cell r="F1035">
            <v>780</v>
          </cell>
          <cell r="G1035">
            <v>0</v>
          </cell>
          <cell r="H1035">
            <v>13.98</v>
          </cell>
          <cell r="I1035">
            <v>26.38</v>
          </cell>
        </row>
        <row r="1036">
          <cell r="B1036">
            <v>5</v>
          </cell>
          <cell r="C1036" t="str">
            <v>ESGOTAMENTO</v>
          </cell>
        </row>
        <row r="1037">
          <cell r="B1037" t="str">
            <v>05.01</v>
          </cell>
          <cell r="C1037" t="str">
            <v>ESGOTAMENTO DE VALA/CAVA P/BOMBEAMENTO DIRETO</v>
          </cell>
          <cell r="D1037" t="str">
            <v>05.010.005-0</v>
          </cell>
          <cell r="E1037" t="str">
            <v>CV.H</v>
          </cell>
          <cell r="F1037">
            <v>1500</v>
          </cell>
          <cell r="G1037">
            <v>0</v>
          </cell>
          <cell r="H1037">
            <v>1.67</v>
          </cell>
          <cell r="I1037">
            <v>2.66</v>
          </cell>
        </row>
        <row r="1038">
          <cell r="B1038">
            <v>6</v>
          </cell>
          <cell r="C1038" t="str">
            <v>FUNDAÇÕES E ESTRUTURAS</v>
          </cell>
        </row>
        <row r="1039">
          <cell r="B1039" t="str">
            <v>06.01</v>
          </cell>
          <cell r="C1039" t="str">
            <v>ESTRUTURAS DE CONCRETO ARMADO OU PROTENDIDO</v>
          </cell>
        </row>
        <row r="1040">
          <cell r="B1040" t="str">
            <v>06.01.01</v>
          </cell>
          <cell r="C1040" t="str">
            <v>CONCR.DOSADO RACIONALMENTE P/FCK 10 MPa, INCL.MAT.PREPARO,TRANSPORTE,LANCAMENTO E ADENSAMENTO</v>
          </cell>
          <cell r="D1040" t="str">
            <v>11.003.001-0</v>
          </cell>
          <cell r="E1040" t="str">
            <v>M3</v>
          </cell>
          <cell r="F1040">
            <v>1.5</v>
          </cell>
          <cell r="G1040">
            <v>0</v>
          </cell>
          <cell r="H1040">
            <v>211.76</v>
          </cell>
          <cell r="I1040">
            <v>280.79000000000002</v>
          </cell>
        </row>
        <row r="1041">
          <cell r="B1041" t="str">
            <v>06.01.02</v>
          </cell>
          <cell r="C1041" t="str">
            <v>CONCRETO DOSADO  RACIONALMENTE P/FCK 15 MPa,INCL.MAT.PREPARO,TRANSPORTE,LANCAMENTO E ADENSAMENTO</v>
          </cell>
          <cell r="D1041" t="str">
            <v>11.003.002-0</v>
          </cell>
          <cell r="E1041" t="str">
            <v>M3</v>
          </cell>
          <cell r="F1041">
            <v>24</v>
          </cell>
          <cell r="G1041">
            <v>0</v>
          </cell>
          <cell r="H1041">
            <v>231.3</v>
          </cell>
          <cell r="I1041">
            <v>306.7</v>
          </cell>
        </row>
        <row r="1042">
          <cell r="B1042" t="str">
            <v>06.01.03</v>
          </cell>
          <cell r="C1042" t="str">
            <v>CONCRETO CICLOPICO C/FCK 10 MPa, E 30% EM VOLUME DE PEDRA DE MAO</v>
          </cell>
          <cell r="D1042" t="str">
            <v>11.003.014-0</v>
          </cell>
          <cell r="E1042" t="str">
            <v>M3</v>
          </cell>
          <cell r="F1042">
            <v>94</v>
          </cell>
          <cell r="G1042">
            <v>0</v>
          </cell>
          <cell r="H1042">
            <v>190.58</v>
          </cell>
          <cell r="I1042">
            <v>252.7</v>
          </cell>
        </row>
        <row r="1043">
          <cell r="B1043" t="str">
            <v>06.01.04</v>
          </cell>
          <cell r="C1043" t="str">
            <v>FORMAS DE MAD.P/PARAMENTOS PLANOS, FORN.DOS MAT. E DESMOLDAGEM EXCL.ESCORAMENTO,SERVIDO A MADEIRA 2 VEZES</v>
          </cell>
          <cell r="D1043" t="str">
            <v>11.004.021-0</v>
          </cell>
          <cell r="E1043" t="str">
            <v>M2</v>
          </cell>
          <cell r="F1043">
            <v>293</v>
          </cell>
          <cell r="G1043">
            <v>0</v>
          </cell>
          <cell r="H1043">
            <v>34.43</v>
          </cell>
          <cell r="I1043">
            <v>57.53</v>
          </cell>
        </row>
        <row r="1044">
          <cell r="B1044" t="str">
            <v>06.01.05</v>
          </cell>
          <cell r="C1044" t="str">
            <v>ESCORAMENTO DE FORMAS DE PARAMETROS DE CONCRETO ATE 1,5M DE ALTURA, MEDIDO PELA AREA DE FORMA ESCORADA E COM REAPROVEITAVEMTO DE 30% DA MADEIRA</v>
          </cell>
          <cell r="D1044" t="str">
            <v>11.004.065-0</v>
          </cell>
          <cell r="E1044" t="str">
            <v>M2</v>
          </cell>
          <cell r="F1044">
            <v>293</v>
          </cell>
          <cell r="G1044">
            <v>0</v>
          </cell>
          <cell r="H1044">
            <v>6.18</v>
          </cell>
          <cell r="I1044">
            <v>10.32</v>
          </cell>
        </row>
        <row r="1045">
          <cell r="B1045" t="str">
            <v>06.01.06</v>
          </cell>
          <cell r="C1045" t="str">
            <v>FORN.DE BARRA DE ACO CA-50 ATE 6,3MM</v>
          </cell>
          <cell r="D1045" t="str">
            <v>11.009.013-0</v>
          </cell>
          <cell r="E1045" t="str">
            <v>KG</v>
          </cell>
          <cell r="F1045">
            <v>300</v>
          </cell>
          <cell r="G1045">
            <v>0</v>
          </cell>
          <cell r="H1045">
            <v>1.51</v>
          </cell>
          <cell r="I1045">
            <v>3.02</v>
          </cell>
        </row>
        <row r="1046">
          <cell r="B1046" t="str">
            <v>06.01.07</v>
          </cell>
          <cell r="C1046" t="str">
            <v>FORN.DE BARRA DE ACO CA-50 DE 8MM ATE 12,5MM</v>
          </cell>
          <cell r="D1046" t="str">
            <v>11.009.014-0</v>
          </cell>
          <cell r="E1046" t="str">
            <v>KG</v>
          </cell>
          <cell r="F1046">
            <v>1500</v>
          </cell>
          <cell r="G1046">
            <v>0</v>
          </cell>
          <cell r="H1046">
            <v>1.51</v>
          </cell>
          <cell r="I1046">
            <v>3.02</v>
          </cell>
        </row>
        <row r="1047">
          <cell r="B1047" t="str">
            <v>06.01.08</v>
          </cell>
          <cell r="C1047" t="str">
            <v>CORTE,DOBRAGEM,MONTAGEM E COLOCACAO DE FERRAGENS NAS FORMAS ACO CA-50B OU CA-50A,EM BARRA REDONDA COM DIAMETRO IGUAL A 6,3mm</v>
          </cell>
          <cell r="D1047" t="str">
            <v>11.011.029-0</v>
          </cell>
          <cell r="E1047" t="str">
            <v>KG</v>
          </cell>
          <cell r="F1047">
            <v>300</v>
          </cell>
          <cell r="G1047">
            <v>0</v>
          </cell>
          <cell r="H1047">
            <v>0.8</v>
          </cell>
          <cell r="I1047">
            <v>1.44</v>
          </cell>
        </row>
        <row r="1048">
          <cell r="B1048" t="str">
            <v>06.01.09</v>
          </cell>
          <cell r="C1048" t="str">
            <v>CORTE,DOBRAGEM,MONTAGEM E COLOCACAO DE FERRAGENS NAS FORMAS,ACO CA-50A OU CA-50B,DIAM.ATE 12,5mm</v>
          </cell>
          <cell r="D1048" t="str">
            <v>11.011.030-0</v>
          </cell>
          <cell r="E1048" t="str">
            <v>KG</v>
          </cell>
          <cell r="F1048">
            <v>1500</v>
          </cell>
          <cell r="G1048">
            <v>0</v>
          </cell>
          <cell r="H1048">
            <v>0.8</v>
          </cell>
          <cell r="I1048">
            <v>1.44</v>
          </cell>
        </row>
        <row r="1049">
          <cell r="B1049" t="str">
            <v>06.02</v>
          </cell>
          <cell r="C1049" t="str">
            <v>CAIXAS PADRONIZADAS CONFORME ESPECIFICACOES,EXCLUSIVE TAMPAO DE F.FUNDIDO</v>
          </cell>
        </row>
        <row r="1050">
          <cell r="B1050" t="str">
            <v>06.02.01</v>
          </cell>
          <cell r="C1050" t="str">
            <v>CAIXA DE ANEIS PREMOLDADOS DE CONCRETO,TIPO C,P/ REGISTRO DN=50 A 200 MM,EXCL.CX.DE F.FUNDIDO</v>
          </cell>
          <cell r="D1050" t="str">
            <v>06.018.001-0</v>
          </cell>
          <cell r="E1050" t="str">
            <v>UN</v>
          </cell>
          <cell r="F1050">
            <v>8</v>
          </cell>
          <cell r="G1050">
            <v>0</v>
          </cell>
          <cell r="H1050">
            <v>36.299999999999997</v>
          </cell>
          <cell r="I1050">
            <v>67.33</v>
          </cell>
        </row>
        <row r="1051">
          <cell r="B1051" t="str">
            <v>06.02.02</v>
          </cell>
          <cell r="C1051" t="str">
            <v>CAIXA DE ANEIS PREMOLDADOS DE CONCRETO, TIPO PADRAO CEDAE,DN=250 A 600mm</v>
          </cell>
          <cell r="D1051" t="str">
            <v>06.018.002-0</v>
          </cell>
          <cell r="E1051" t="str">
            <v>UN</v>
          </cell>
          <cell r="F1051">
            <v>1</v>
          </cell>
          <cell r="G1051">
            <v>0</v>
          </cell>
          <cell r="H1051">
            <v>47.35</v>
          </cell>
          <cell r="I1051">
            <v>87.83</v>
          </cell>
        </row>
        <row r="1052">
          <cell r="B1052" t="str">
            <v>06.03</v>
          </cell>
          <cell r="C1052" t="str">
            <v>FORNECIMENTO E ASSENTAMENTO DE TAMPAS E CAIXAS DE FERRO FUNDIDO</v>
          </cell>
        </row>
        <row r="1053">
          <cell r="B1053" t="str">
            <v>06.03.01</v>
          </cell>
          <cell r="C1053" t="str">
            <v>CAIXA DE FERRO FUNDIDO QUADRADA,TAMPA ARTICULADA PADRAO CEDAE (59 KG) PARA CAIXAS DE REGISTROS NA RUA DE DN ATE 200mm</v>
          </cell>
          <cell r="D1053" t="str">
            <v>06.016.061-0</v>
          </cell>
          <cell r="E1053" t="str">
            <v>UN</v>
          </cell>
          <cell r="F1053">
            <v>8</v>
          </cell>
          <cell r="G1053">
            <v>0</v>
          </cell>
          <cell r="H1053">
            <v>83.38</v>
          </cell>
          <cell r="I1053">
            <v>258.22000000000003</v>
          </cell>
        </row>
        <row r="1054">
          <cell r="B1054" t="str">
            <v>06.03.02</v>
          </cell>
          <cell r="C1054" t="str">
            <v>TAMPAO COMPLETO DE F.FUNDIDO CIRCULAR, D= 600mm (130 KG) PADRAO CEDAE PARA CAIXAS DE  REGISTROS COM DN ACIMA DE 200mm OU DE VENTOSAS. FORNECIMENTO E COLOCACAO.</v>
          </cell>
          <cell r="D1054" t="str">
            <v>06.016.004-0</v>
          </cell>
          <cell r="E1054" t="str">
            <v>UN</v>
          </cell>
          <cell r="F1054">
            <v>1</v>
          </cell>
          <cell r="G1054">
            <v>0</v>
          </cell>
          <cell r="H1054">
            <v>108.91</v>
          </cell>
          <cell r="I1054">
            <v>337.29</v>
          </cell>
        </row>
        <row r="1055">
          <cell r="B1055" t="str">
            <v>06.04</v>
          </cell>
          <cell r="C1055" t="str">
            <v>ESTACAS METALICAS</v>
          </cell>
        </row>
        <row r="1056">
          <cell r="B1056" t="str">
            <v>06.04.01</v>
          </cell>
          <cell r="C1056" t="str">
            <v>TRANSPORTE ATE 25KM,MONTAGEM E DESMONTAGEM DE BATE-ESTACAS COM MARTELO PESANDO ATE 1,5 T,COM OU SEM TORRE ,INCLUSIVE HORAS IMPRODUTIVAS DA EQUIPE E DO EQUIPAMENTO NA IDA, VOLTA. NA MONTAGEM E DESMONTAGEM, PARA DISTANCIA ALEM  DE  25 KM ACRESCENTAR 0,6% PA</v>
          </cell>
          <cell r="D1056" t="str">
            <v>04.025.200-0</v>
          </cell>
          <cell r="E1056" t="str">
            <v>UN</v>
          </cell>
          <cell r="F1056">
            <v>2</v>
          </cell>
          <cell r="G1056">
            <v>0</v>
          </cell>
          <cell r="H1056">
            <v>6448.69</v>
          </cell>
          <cell r="I1056">
            <v>12961.86</v>
          </cell>
        </row>
        <row r="1057">
          <cell r="B1057" t="str">
            <v>06.04.02</v>
          </cell>
          <cell r="C1057" t="str">
            <v>FORNECIMENTO DE PERFIL DUPLO"I"OU"H"ATE 8",INCL. EMENDA LONGITUDINAL E PERDAS</v>
          </cell>
          <cell r="D1057" t="str">
            <v>10.014.010-0</v>
          </cell>
          <cell r="E1057" t="str">
            <v>KG</v>
          </cell>
          <cell r="F1057">
            <v>14640</v>
          </cell>
          <cell r="G1057">
            <v>0</v>
          </cell>
          <cell r="H1057">
            <v>5.76</v>
          </cell>
          <cell r="I1057">
            <v>13.19</v>
          </cell>
        </row>
        <row r="1058">
          <cell r="B1058" t="str">
            <v>06.04.03</v>
          </cell>
          <cell r="C1058" t="str">
            <v>CRAVACAO DE ESTACA 2I OU 2H ATE 8" OU DUPLO TRILHO</v>
          </cell>
          <cell r="D1058" t="str">
            <v>10.017.002-1</v>
          </cell>
          <cell r="E1058" t="str">
            <v>M</v>
          </cell>
          <cell r="F1058">
            <v>240</v>
          </cell>
          <cell r="G1058">
            <v>0</v>
          </cell>
          <cell r="H1058">
            <v>23.03</v>
          </cell>
          <cell r="I1058">
            <v>39.93</v>
          </cell>
        </row>
        <row r="1059">
          <cell r="B1059" t="str">
            <v>06.04.04</v>
          </cell>
          <cell r="C1059" t="str">
            <v>EMENDA DE PERFIL 2I OU 2H DE 8"</v>
          </cell>
          <cell r="D1059" t="str">
            <v>10.010.002-1</v>
          </cell>
          <cell r="E1059" t="str">
            <v>UN</v>
          </cell>
          <cell r="F1059">
            <v>16</v>
          </cell>
          <cell r="G1059">
            <v>0</v>
          </cell>
          <cell r="H1059">
            <v>115.16</v>
          </cell>
          <cell r="I1059">
            <v>256.23</v>
          </cell>
        </row>
        <row r="1060">
          <cell r="B1060" t="str">
            <v>06.04.05</v>
          </cell>
          <cell r="C1060" t="str">
            <v>PLACAS DE  ACO CONTRA A PUNCAO SOLDADAS SOBRE AS CABECAS DE ESTACAS METALICAS DE PERFIS DE ACO MEDIDAS PELO PESO DE CHAPA INCORPORADA</v>
          </cell>
          <cell r="D1060" t="str">
            <v>10.011.005-3</v>
          </cell>
          <cell r="E1060" t="str">
            <v>KG</v>
          </cell>
          <cell r="F1060">
            <v>180</v>
          </cell>
          <cell r="G1060">
            <v>0</v>
          </cell>
          <cell r="H1060">
            <v>5.76</v>
          </cell>
          <cell r="I1060">
            <v>12.82</v>
          </cell>
        </row>
        <row r="1061">
          <cell r="B1061">
            <v>7</v>
          </cell>
          <cell r="C1061" t="str">
            <v>ASSENTAMENTO</v>
          </cell>
        </row>
        <row r="1062">
          <cell r="B1062" t="str">
            <v>07.01</v>
          </cell>
          <cell r="C1062" t="str">
            <v>ASSENT.DE TUBOS DE FERRO FUND.C/ JUNTA ELAST.INCL.TESTE HIDROST.E REATERRO ATE GERAT.SUP.TUBO</v>
          </cell>
        </row>
        <row r="1063">
          <cell r="B1063" t="str">
            <v>07.01.01</v>
          </cell>
          <cell r="C1063" t="str">
            <v>ASSENTAMENTO DE TUBO F.FUNDIDO OU ACO J.ELASTICA DN= 400MM PARA DISTRIBUICAO DE AGUA,EXCL.FORN.DE TUBOS E ANEIS DE BORRACHA,INCL. ATERRO E SOCA ATE A ALTURA DA GERATRIZ SUPERIOR DO TUBO E TESTE HIDROSTATICO.</v>
          </cell>
          <cell r="D1063" t="str">
            <v>06.001.608-0</v>
          </cell>
          <cell r="E1063" t="str">
            <v xml:space="preserve">M  </v>
          </cell>
          <cell r="F1063">
            <v>9300</v>
          </cell>
          <cell r="G1063">
            <v>0</v>
          </cell>
          <cell r="H1063">
            <v>19.57</v>
          </cell>
          <cell r="I1063">
            <v>36.4</v>
          </cell>
        </row>
        <row r="1064">
          <cell r="B1064" t="str">
            <v>07.01.02</v>
          </cell>
          <cell r="C1064" t="str">
            <v>ASSENTAMENTO DE TUBO F.FUNDIDO OU ACO J.ELASTICA DN= 600MM PARA DISTRIBUICAO DE AGUA,EXCL.FORN.DE TUBOS E ANEIS DE BORRACHA,INCL. ATERRO E SOCA ATE A ALTURA DA GERATRIZ SUPERIOR DO TUBO E TESTE HIDROSTATICO.</v>
          </cell>
          <cell r="D1064" t="str">
            <v>06.001.610-0</v>
          </cell>
          <cell r="E1064" t="str">
            <v>M</v>
          </cell>
          <cell r="F1064">
            <v>4650</v>
          </cell>
          <cell r="G1064">
            <v>0</v>
          </cell>
          <cell r="H1064">
            <v>26.49</v>
          </cell>
          <cell r="I1064">
            <v>49.27</v>
          </cell>
        </row>
        <row r="1065">
          <cell r="B1065" t="str">
            <v>07.01.03</v>
          </cell>
          <cell r="C1065" t="str">
            <v>ASSENTAMENTO DE TUBO F.FUNDIDO OU ACO J.ELASTICA DN= 100MM PARA DISTRIBUICAO DE AGUA,EXCL.FORN.DE TUBOS E ANEIS DE BORRACHA,INCL. ATERRO E SOCA ATE A ALTURA DA GERATRIZ SUPERIOR DO TUBO E TESTE HIDROSTATICO.</v>
          </cell>
          <cell r="D1065" t="str">
            <v>06.001.602-0</v>
          </cell>
          <cell r="E1065" t="str">
            <v>M</v>
          </cell>
          <cell r="F1065">
            <v>24</v>
          </cell>
          <cell r="G1065">
            <v>0</v>
          </cell>
          <cell r="H1065">
            <v>3.72</v>
          </cell>
          <cell r="I1065">
            <v>6.91</v>
          </cell>
        </row>
        <row r="1066">
          <cell r="B1066" t="str">
            <v>07.02</v>
          </cell>
          <cell r="C1066" t="str">
            <v>MONTAGEM DE TUBOS E PECAS DE F.FUNDIDO OU ACO COM FLANGES,POR JUNTA</v>
          </cell>
        </row>
        <row r="1067">
          <cell r="B1067" t="str">
            <v>07.02.01</v>
          </cell>
          <cell r="C1067" t="str">
            <v>MONTAGEM DE PECAS OU TUBOS ATE 1M C/FLANGES,COM FORN.DOS MAT.DAS JUNTAS,POR JUNTA DN= 150MM</v>
          </cell>
          <cell r="D1067" t="str">
            <v>06.011.104-0</v>
          </cell>
          <cell r="E1067" t="str">
            <v>UN</v>
          </cell>
          <cell r="F1067">
            <v>6</v>
          </cell>
          <cell r="G1067">
            <v>0</v>
          </cell>
          <cell r="H1067">
            <v>29.91</v>
          </cell>
          <cell r="I1067">
            <v>72.92</v>
          </cell>
        </row>
        <row r="1068">
          <cell r="B1068" t="str">
            <v>07.02.02</v>
          </cell>
          <cell r="C1068" t="str">
            <v>MONTAGEM DE PECAS OU TUBOS ATE 1M C/FLANGES,COM FORN.DOS MAT.DAS JUNTAS, POR JUNTA DN= 250MM</v>
          </cell>
          <cell r="D1068" t="str">
            <v>06.011.106-0</v>
          </cell>
          <cell r="E1068" t="str">
            <v>UN</v>
          </cell>
          <cell r="F1068">
            <v>1</v>
          </cell>
          <cell r="G1068">
            <v>0</v>
          </cell>
          <cell r="H1068">
            <v>55.83</v>
          </cell>
          <cell r="I1068">
            <v>136.11000000000001</v>
          </cell>
        </row>
        <row r="1069">
          <cell r="B1069" t="str">
            <v>07.02.03</v>
          </cell>
          <cell r="C1069" t="str">
            <v>MONTAGEM DE PECAS OU TUBOS ATE 1M C/FLANGES, COM FORN.DOS MAT. DAS JUNTAS, POR JUNTA DN= 400MM</v>
          </cell>
          <cell r="D1069" t="str">
            <v>06.011.109-0</v>
          </cell>
          <cell r="E1069" t="str">
            <v>UN</v>
          </cell>
          <cell r="F1069">
            <v>8</v>
          </cell>
          <cell r="G1069">
            <v>0</v>
          </cell>
          <cell r="H1069">
            <v>106.15</v>
          </cell>
          <cell r="I1069">
            <v>258.79000000000002</v>
          </cell>
        </row>
        <row r="1070">
          <cell r="B1070" t="str">
            <v>07.02.04</v>
          </cell>
          <cell r="C1070" t="str">
            <v>MONTAGEM DE PECAS OU TUBOS ATE 1M C/FLANGES, COM FORN.DOS MAT. DAS JUNTAS,POR JUNTA DN= 600MM</v>
          </cell>
          <cell r="D1070" t="str">
            <v>06.011.112-0</v>
          </cell>
          <cell r="E1070" t="str">
            <v>UN</v>
          </cell>
          <cell r="F1070">
            <v>1</v>
          </cell>
          <cell r="G1070">
            <v>0</v>
          </cell>
          <cell r="H1070">
            <v>184.5</v>
          </cell>
          <cell r="I1070">
            <v>449.81</v>
          </cell>
        </row>
        <row r="1071">
          <cell r="B1071" t="str">
            <v>07.03</v>
          </cell>
          <cell r="C1071" t="str">
            <v>MONTAGEM DE PECAS DE F.FUNDIDO C/JUNTA MECANICA</v>
          </cell>
        </row>
        <row r="1072">
          <cell r="B1072" t="str">
            <v>07.03.01</v>
          </cell>
          <cell r="C1072" t="str">
            <v>ASSENTAMENTO E MONTAGEM DE PECAS DE FERRO FUNDIDO C/JUNTA MECANICA ,POR JUNTA DN=150mm</v>
          </cell>
          <cell r="D1072" t="str">
            <v>06.001.673-0</v>
          </cell>
          <cell r="E1072" t="str">
            <v>UN</v>
          </cell>
          <cell r="F1072">
            <v>12</v>
          </cell>
          <cell r="G1072">
            <v>0</v>
          </cell>
          <cell r="H1072">
            <v>14.11</v>
          </cell>
          <cell r="I1072">
            <v>26.24</v>
          </cell>
        </row>
        <row r="1073">
          <cell r="B1073" t="str">
            <v>07.03.02</v>
          </cell>
          <cell r="C1073" t="str">
            <v>ASSENTAMENTO E MONTAGEM DE PECAS DE FERRO FUNDIDO C/JUNTA MECANICA,POR JUNTA DN=400mm</v>
          </cell>
          <cell r="D1073" t="str">
            <v>06.001.678-0</v>
          </cell>
          <cell r="E1073" t="str">
            <v>UN</v>
          </cell>
          <cell r="F1073">
            <v>19</v>
          </cell>
          <cell r="G1073">
            <v>0</v>
          </cell>
          <cell r="H1073">
            <v>33.39</v>
          </cell>
          <cell r="I1073">
            <v>62.1</v>
          </cell>
        </row>
        <row r="1074">
          <cell r="B1074" t="str">
            <v>07.03.03</v>
          </cell>
          <cell r="C1074" t="str">
            <v>ASSENTAMENTO E  MONTAGEM DE PECAS DE FERRO FUNDIDO C/JUNTA MECANICA,POR JUNTA DN=600mm</v>
          </cell>
          <cell r="D1074" t="str">
            <v>06.001.681-0</v>
          </cell>
          <cell r="E1074" t="str">
            <v>UN</v>
          </cell>
          <cell r="F1074">
            <v>12</v>
          </cell>
          <cell r="G1074">
            <v>0</v>
          </cell>
          <cell r="H1074">
            <v>45.33</v>
          </cell>
          <cell r="I1074">
            <v>84.31</v>
          </cell>
        </row>
        <row r="1075">
          <cell r="B1075" t="str">
            <v>07.04</v>
          </cell>
          <cell r="C1075" t="str">
            <v>ASSENTAMENTO DE PECAS DE F.FUNDIDO OU ACO J.ELASTICA ,POR JUNTA</v>
          </cell>
        </row>
        <row r="1076">
          <cell r="B1076" t="str">
            <v>07.04.01</v>
          </cell>
          <cell r="C1076" t="str">
            <v>ASSENT.PECAS F.FUND.POR J.ELASTICA DN= 150 MM</v>
          </cell>
          <cell r="D1076" t="str">
            <v>06.001.653-0</v>
          </cell>
          <cell r="E1076" t="str">
            <v>UN</v>
          </cell>
          <cell r="F1076">
            <v>24</v>
          </cell>
          <cell r="G1076">
            <v>0</v>
          </cell>
          <cell r="H1076">
            <v>4.9000000000000004</v>
          </cell>
          <cell r="I1076">
            <v>9.11</v>
          </cell>
        </row>
        <row r="1077">
          <cell r="B1077" t="str">
            <v>07.04.02</v>
          </cell>
          <cell r="C1077" t="str">
            <v>ASSENT.PECAS F.FUND.POR J.ELASTICA DN=250 MM</v>
          </cell>
          <cell r="D1077" t="str">
            <v>06.001.655-0</v>
          </cell>
          <cell r="E1077" t="str">
            <v>UN</v>
          </cell>
          <cell r="F1077">
            <v>1</v>
          </cell>
          <cell r="G1077">
            <v>0</v>
          </cell>
          <cell r="H1077">
            <v>6.87</v>
          </cell>
          <cell r="I1077">
            <v>12.77</v>
          </cell>
        </row>
        <row r="1078">
          <cell r="B1078" t="str">
            <v>07.04.03</v>
          </cell>
          <cell r="C1078" t="str">
            <v>ASSENT. PECAS F.FUND.POR J.ELASTICA DN= 400 MM</v>
          </cell>
          <cell r="D1078" t="str">
            <v>06.001.658-0</v>
          </cell>
          <cell r="E1078" t="str">
            <v>UN</v>
          </cell>
          <cell r="F1078">
            <v>35</v>
          </cell>
          <cell r="G1078">
            <v>0</v>
          </cell>
          <cell r="H1078">
            <v>9.7899999999999991</v>
          </cell>
          <cell r="I1078">
            <v>18.2</v>
          </cell>
        </row>
        <row r="1079">
          <cell r="B1079" t="str">
            <v>07.05</v>
          </cell>
          <cell r="C1079" t="str">
            <v>MONTAGEM DE PECAS DE ACO,POR JUNTA SOLDADA</v>
          </cell>
        </row>
        <row r="1080">
          <cell r="B1080" t="str">
            <v>07.05.01</v>
          </cell>
          <cell r="C1080" t="str">
            <v xml:space="preserve">MONTAGEM PECA ACO POR JUNTA SOLDADA DN=2" </v>
          </cell>
          <cell r="D1080" t="str">
            <v>06.020.027-3</v>
          </cell>
          <cell r="E1080" t="str">
            <v>UN</v>
          </cell>
          <cell r="F1080">
            <v>2</v>
          </cell>
          <cell r="G1080">
            <v>0</v>
          </cell>
          <cell r="H1080">
            <v>13.83</v>
          </cell>
          <cell r="I1080">
            <v>27.39</v>
          </cell>
        </row>
        <row r="1081">
          <cell r="B1081" t="str">
            <v>07.05.02</v>
          </cell>
          <cell r="C1081" t="str">
            <v xml:space="preserve">MONTAGEM PECA ACO POR JUNTA SOLDADA DN=4" </v>
          </cell>
          <cell r="D1081" t="str">
            <v>06.020.002-4</v>
          </cell>
          <cell r="E1081" t="str">
            <v>UN</v>
          </cell>
          <cell r="F1081">
            <v>4</v>
          </cell>
          <cell r="G1081">
            <v>0</v>
          </cell>
          <cell r="H1081">
            <v>26.49</v>
          </cell>
          <cell r="I1081">
            <v>52.47</v>
          </cell>
        </row>
        <row r="1082">
          <cell r="B1082" t="str">
            <v>07.06</v>
          </cell>
          <cell r="C1082" t="str">
            <v>MONTAGEM ACESSORIOS DE COMANDO E MANOBRA COM FORN.MATERIAIS DAS JUNTAS</v>
          </cell>
        </row>
        <row r="1083">
          <cell r="B1083" t="str">
            <v>07.06.01</v>
          </cell>
          <cell r="C1083" t="str">
            <v>MONTAGEM SEM FORNECIMENTO, DE VALVULAS DE GAVETA (REGISTROS), VALVULAS DE RETENCAO, VENTOSAS, HIDRANTES, ETC, COM FLANGES CLASSE PN-10,INCLUSIVE O FORNECIMENTO DOS  MATERIAIS  PARA AS JUNTAS (ARRUELAS DE BORRACHA E PARAFUSOS COM PORCAS), POR JUNTA FLANGEA</v>
          </cell>
          <cell r="D1083" t="str">
            <v>06.011.221-0</v>
          </cell>
          <cell r="E1083" t="str">
            <v>UN</v>
          </cell>
          <cell r="F1083">
            <v>2</v>
          </cell>
          <cell r="G1083">
            <v>0</v>
          </cell>
          <cell r="H1083">
            <v>7.95</v>
          </cell>
          <cell r="I1083">
            <v>19.38</v>
          </cell>
        </row>
        <row r="1084">
          <cell r="B1084" t="str">
            <v>07.06.02</v>
          </cell>
          <cell r="C1084" t="str">
            <v>MONTAGEM SEM FORNECIMENTO, DE VALVULAS DE GAVETA (REGISTROS), VALVULAS DE RETENCAO, VENTOSAS, HIDRANTES, ETC, COM FLANGES CLASSE PN-10,INCLUSIVE O FORNECIMENTO  DOS  MATERIAIS  PARA  AS JUNTAS (ARRUELAS  DE  BORRACHA E PARAFUSOS COM PORCAS), POR JUNTA FLA</v>
          </cell>
          <cell r="D1084" t="str">
            <v>06.011.223-0</v>
          </cell>
          <cell r="E1084" t="str">
            <v>UN</v>
          </cell>
          <cell r="F1084">
            <v>4</v>
          </cell>
          <cell r="G1084">
            <v>0</v>
          </cell>
          <cell r="H1084">
            <v>14.72</v>
          </cell>
          <cell r="I1084">
            <v>35.880000000000003</v>
          </cell>
        </row>
        <row r="1085">
          <cell r="B1085" t="str">
            <v>07.06.03</v>
          </cell>
          <cell r="C1085" t="str">
            <v>MONTAGEM SEM FORNECIMENTO, DE VALVULAS DE GAVETA (REGISTROS), VALVULAS DE RETENCAO, VENTOSAS, HIDRANTES, ETC, COM FLANGES CLASSE PN-10,INCLUSIVE O FORNECIMENTO  DOS  MATERIAIS  PARA  AS JUNTAS (ARRUELAS  DE  BORRACHA E PARAFUSOS COM PORCAS), POR JUNTA FLA</v>
          </cell>
          <cell r="D1085" t="str">
            <v>06.011.224-0</v>
          </cell>
          <cell r="E1085" t="str">
            <v>UN</v>
          </cell>
          <cell r="F1085">
            <v>12</v>
          </cell>
          <cell r="G1085">
            <v>0</v>
          </cell>
          <cell r="H1085">
            <v>20.85</v>
          </cell>
          <cell r="I1085">
            <v>50.83</v>
          </cell>
        </row>
        <row r="1086">
          <cell r="B1086" t="str">
            <v>07.06.04</v>
          </cell>
          <cell r="C1086" t="str">
            <v>MONTAGEM SEM FORNECIMENTO, DE VALVULAS DE GAVETA (REGISTROS), VALVULAS DE RETENCAO, VENTOSAS, HIDRANTES, ETC, COM FLANGES CLASSE PN-10,INCLUSIVE O FORNECIMENTO  DOS  MATERIAIS  PARA  AS JUNTAS (ARRUELAS DE BORRACHA E PARAFUSOS COM PORCAS), POR JUNTA FLANG</v>
          </cell>
          <cell r="D1086" t="str">
            <v>06.011.232-0</v>
          </cell>
          <cell r="E1086" t="str">
            <v>UN</v>
          </cell>
          <cell r="F1086">
            <v>2</v>
          </cell>
          <cell r="G1086">
            <v>0</v>
          </cell>
          <cell r="H1086">
            <v>186.06</v>
          </cell>
          <cell r="I1086">
            <v>453.61</v>
          </cell>
        </row>
        <row r="1087">
          <cell r="B1087" t="str">
            <v>07.07</v>
          </cell>
          <cell r="C1087" t="str">
            <v>MONTAGEM PREVIA DOS VAOS DE TRAVESSIAS EM ACO</v>
          </cell>
        </row>
        <row r="1088">
          <cell r="B1088" t="str">
            <v>07.07.01</v>
          </cell>
          <cell r="C1088" t="str">
            <v>MONTAGEM PREVIA DE VAOS RETOS P/TRAVESSIAS AEREAS EM ACO DN= 400 MM</v>
          </cell>
          <cell r="D1088" t="str">
            <v>06.021.011-0</v>
          </cell>
          <cell r="E1088" t="str">
            <v>M</v>
          </cell>
          <cell r="F1088">
            <v>24</v>
          </cell>
          <cell r="G1088">
            <v>0</v>
          </cell>
          <cell r="H1088">
            <v>78.06</v>
          </cell>
          <cell r="I1088">
            <v>149.94999999999999</v>
          </cell>
        </row>
        <row r="1089">
          <cell r="B1089" t="str">
            <v>07.07.02</v>
          </cell>
          <cell r="C1089" t="str">
            <v>MONTAGEM PREVIA DE PORTICOS OU ARCOS P/TRAVESSIAS AEREAS EM ACO DN= 400 MM</v>
          </cell>
          <cell r="D1089" t="str">
            <v>06.021.026-0</v>
          </cell>
          <cell r="E1089" t="str">
            <v>M</v>
          </cell>
          <cell r="F1089">
            <v>28</v>
          </cell>
          <cell r="G1089">
            <v>0</v>
          </cell>
          <cell r="H1089">
            <v>176.57</v>
          </cell>
          <cell r="I1089">
            <v>339.19</v>
          </cell>
        </row>
        <row r="1090">
          <cell r="B1090" t="str">
            <v>07.08</v>
          </cell>
          <cell r="C1090" t="str">
            <v>ASSENTAMENTO DE TRAVESSIAS EM ACO NO LOCAL DEFINITIVO</v>
          </cell>
        </row>
        <row r="1091">
          <cell r="B1091" t="str">
            <v>07.08.01</v>
          </cell>
          <cell r="C1091" t="str">
            <v>ASSENTAMENTO DE VAOS RETOS, PORTICOS OU ARCOS DE TUBO DE ACO  NO  LOCAL DEFINITIVO  DA TRAVESSIA - L ATE 30M</v>
          </cell>
          <cell r="D1091" t="str">
            <v>06.021.040-0</v>
          </cell>
          <cell r="E1091" t="str">
            <v>UN</v>
          </cell>
          <cell r="F1091">
            <v>4</v>
          </cell>
          <cell r="G1091">
            <v>0</v>
          </cell>
          <cell r="H1091">
            <v>1079.05</v>
          </cell>
          <cell r="I1091">
            <v>2072.85</v>
          </cell>
        </row>
        <row r="1092">
          <cell r="B1092" t="str">
            <v>07.09</v>
          </cell>
          <cell r="C1092" t="str">
            <v>FORNECIMENTO E MONTAGEM DE TUBULACAO COMPLEMENTAR</v>
          </cell>
        </row>
        <row r="1093">
          <cell r="B1093" t="str">
            <v>07.09.01</v>
          </cell>
          <cell r="C1093" t="str">
            <v xml:space="preserve">PESCOCOS DE SAIDA, ANEIS DE REFORCO, NERVURAS E COMPL.SIMIL.CHAPA DE ACO. </v>
          </cell>
          <cell r="D1093" t="str">
            <v>06.042.000-1</v>
          </cell>
          <cell r="E1093" t="str">
            <v>KG</v>
          </cell>
          <cell r="F1093">
            <v>9</v>
          </cell>
          <cell r="G1093">
            <v>0</v>
          </cell>
          <cell r="H1093">
            <v>13.01</v>
          </cell>
          <cell r="I1093">
            <v>21.77</v>
          </cell>
        </row>
        <row r="1094">
          <cell r="B1094">
            <v>8</v>
          </cell>
          <cell r="C1094" t="str">
            <v>PAVIMENTAÇÃO</v>
          </cell>
        </row>
        <row r="1095">
          <cell r="B1095" t="str">
            <v>08.01</v>
          </cell>
          <cell r="C1095" t="str">
            <v>LEVANTAMENTO DE PAVIMENTOS E SEUS COMPLEMENTOS C/AFASTAMENTO LATERAL DOS MAT. REMOVIDOS</v>
          </cell>
        </row>
        <row r="1096">
          <cell r="B1096" t="str">
            <v>08.01.01</v>
          </cell>
          <cell r="C1096" t="str">
            <v>DEMOLICAO C/AR COMPRIMIDO DE PAV.DE CONCR.ASFALTICO EXCL.BASE C/e=10CM</v>
          </cell>
          <cell r="D1096" t="str">
            <v>05.002.006-0</v>
          </cell>
          <cell r="E1096" t="str">
            <v>M2</v>
          </cell>
          <cell r="F1096">
            <v>16275</v>
          </cell>
          <cell r="G1096">
            <v>0</v>
          </cell>
          <cell r="H1096">
            <v>3.68</v>
          </cell>
          <cell r="I1096">
            <v>6.56</v>
          </cell>
        </row>
        <row r="1097">
          <cell r="B1097" t="str">
            <v>08.01.02</v>
          </cell>
          <cell r="C1097" t="str">
            <v>DEMOLICAO C/AR COMPRIMIDO DE BASES DE MACADAME BETUMINOSO</v>
          </cell>
          <cell r="D1097" t="str">
            <v>05.002.016-0</v>
          </cell>
          <cell r="E1097" t="str">
            <v>M3</v>
          </cell>
          <cell r="F1097">
            <v>3255</v>
          </cell>
          <cell r="G1097">
            <v>0</v>
          </cell>
          <cell r="H1097">
            <v>36.72</v>
          </cell>
          <cell r="I1097">
            <v>65.5</v>
          </cell>
        </row>
        <row r="1098">
          <cell r="B1098" t="str">
            <v>08.01.03</v>
          </cell>
          <cell r="C1098" t="str">
            <v>CORTE MECANICO COM MAQUINA FRESADORA,EM CONCRETO ASFALTICO EM AREAS SEM INTERFERENCIAS TIPO TRILHO OU TAMPOES, COM ESPESSURA ATE 05CM, INCLUSIVE COLETA DO MATERIAL FRESADO EM CAMINHAO BASCULANTE, EXCLUSIVE TRANSPORTE, TRABALHO DIURNO.</v>
          </cell>
          <cell r="D1098" t="str">
            <v>05.022.018-0</v>
          </cell>
          <cell r="E1098" t="str">
            <v>M2</v>
          </cell>
          <cell r="F1098">
            <v>33480</v>
          </cell>
          <cell r="G1098">
            <v>0</v>
          </cell>
          <cell r="H1098">
            <v>6.91</v>
          </cell>
          <cell r="I1098">
            <v>10.93</v>
          </cell>
        </row>
        <row r="1099">
          <cell r="B1099" t="str">
            <v>08.02</v>
          </cell>
          <cell r="C1099" t="str">
            <v>EXECUCAO DE PAVIMENTOS E SEUS COMPLEMENTOS</v>
          </cell>
        </row>
        <row r="1100">
          <cell r="B1100" t="str">
            <v>08.02.01</v>
          </cell>
          <cell r="C1100" t="str">
            <v>BASE DE CONCRETO FCK 10MPA PARA RECOMPOSIÇÃO DE PAVIMENTAÇÃO DE RUA, INCLUINDO A REMOÇÃO DO REATERRO, MATERIAIS, PREPARO E CONCRETAGEM ATE 20CM E TRANSPORTE DO ENTULHO EXCEDENTE ATE 20 KM</v>
          </cell>
          <cell r="D1100" t="str">
            <v>08.038.001-0</v>
          </cell>
          <cell r="E1100" t="str">
            <v>M2</v>
          </cell>
          <cell r="F1100">
            <v>16275</v>
          </cell>
          <cell r="G1100">
            <v>0</v>
          </cell>
          <cell r="H1100">
            <v>12.61</v>
          </cell>
          <cell r="I1100">
            <v>18.73</v>
          </cell>
        </row>
        <row r="1101">
          <cell r="B1101" t="str">
            <v>08.02.02</v>
          </cell>
          <cell r="C1101" t="str">
            <v>PINTURA DE LIG.,DE ACORDO C/INSTR.P/EXECUCAO DO DER/RJ</v>
          </cell>
          <cell r="D1101" t="str">
            <v>08.026.002-0</v>
          </cell>
          <cell r="E1101" t="str">
            <v>M2</v>
          </cell>
          <cell r="F1101">
            <v>48825</v>
          </cell>
          <cell r="G1101">
            <v>0</v>
          </cell>
          <cell r="H1101">
            <v>0.93</v>
          </cell>
          <cell r="I1101">
            <v>2.35</v>
          </cell>
        </row>
        <row r="1102">
          <cell r="B1102" t="str">
            <v>08.02.03</v>
          </cell>
          <cell r="C1102" t="str">
            <v>REPOSICAO DE PAVIMENT.EM CONCR.ASFALT.USINADO A QUENTE,S/IMPRIM.EXCL.O TRANSP.DA USINA P/PISTA</v>
          </cell>
          <cell r="D1102" t="str">
            <v>08.015.018-0</v>
          </cell>
          <cell r="E1102" t="str">
            <v>T</v>
          </cell>
          <cell r="F1102">
            <v>5860</v>
          </cell>
          <cell r="G1102">
            <v>0</v>
          </cell>
          <cell r="H1102">
            <v>119.75</v>
          </cell>
          <cell r="I1102">
            <v>277.45999999999998</v>
          </cell>
        </row>
        <row r="1103">
          <cell r="B1103" t="str">
            <v>08.02.04</v>
          </cell>
          <cell r="C1103" t="str">
            <v xml:space="preserve">TRANSP.DE CARGA DE QUALQUER NATUREZA;EXCL.AS DESPESAS DE CARGA E DESCARGA TANTO DE ESPERA DO CAMINHAO COMO DE SERVENTE OU EQUIP.AUXIL.,A VELOC. MEDIA DE 40KM/H,EM CAMINHAO BASCULHANTE A OLEO DIESEL,C/CAPAC.UTIL DE 8T </v>
          </cell>
          <cell r="D1103" t="str">
            <v>04.005.121-0</v>
          </cell>
          <cell r="E1103" t="str">
            <v>T.KM</v>
          </cell>
          <cell r="F1103">
            <v>197550</v>
          </cell>
          <cell r="G1103">
            <v>0</v>
          </cell>
          <cell r="H1103">
            <v>0.26</v>
          </cell>
          <cell r="I1103">
            <v>0.49</v>
          </cell>
        </row>
        <row r="1104">
          <cell r="B1104">
            <v>9</v>
          </cell>
          <cell r="C1104" t="str">
            <v>FORNECIMENTO DE MATERIAIS</v>
          </cell>
        </row>
        <row r="1105">
          <cell r="B1105" t="str">
            <v>09.01</v>
          </cell>
          <cell r="C1105" t="str">
            <v>FORNECIMENTO DE TUBOS DE F.FUNDIDO C/J.ELASTICA</v>
          </cell>
        </row>
        <row r="1106">
          <cell r="B1106" t="str">
            <v>09.01.01</v>
          </cell>
          <cell r="C1106" t="str">
            <v xml:space="preserve">FORN.TUBO DUTIL K7 JE DN= 400 MM </v>
          </cell>
          <cell r="D1106" t="str">
            <v>06.200.076-0</v>
          </cell>
          <cell r="E1106" t="str">
            <v>M</v>
          </cell>
          <cell r="F1106">
            <v>9300</v>
          </cell>
          <cell r="G1106">
            <v>0</v>
          </cell>
          <cell r="H1106">
            <v>259.8</v>
          </cell>
          <cell r="I1106">
            <v>816.81</v>
          </cell>
        </row>
        <row r="1107">
          <cell r="B1107" t="str">
            <v>09.01.02</v>
          </cell>
          <cell r="C1107" t="str">
            <v xml:space="preserve">FORN.TUBO DUTIL K7 JE DN= 600 MM </v>
          </cell>
          <cell r="D1107" t="str">
            <v>06.200.080-0</v>
          </cell>
          <cell r="E1107" t="str">
            <v>M</v>
          </cell>
          <cell r="F1107">
            <v>4650</v>
          </cell>
          <cell r="G1107">
            <v>0</v>
          </cell>
          <cell r="H1107">
            <v>405.54</v>
          </cell>
          <cell r="I1107">
            <v>1275.01</v>
          </cell>
        </row>
        <row r="1108">
          <cell r="B1108" t="str">
            <v>09.01.03</v>
          </cell>
          <cell r="C1108" t="str">
            <v xml:space="preserve">FORN.TUBO DUTIL K7 JE DN= 100 MM </v>
          </cell>
          <cell r="D1108" t="str">
            <v>06.200.070-0</v>
          </cell>
          <cell r="E1108" t="str">
            <v>M</v>
          </cell>
          <cell r="F1108">
            <v>24</v>
          </cell>
          <cell r="G1108">
            <v>0</v>
          </cell>
          <cell r="H1108">
            <v>55.29</v>
          </cell>
          <cell r="I1108">
            <v>173.83</v>
          </cell>
        </row>
        <row r="1109">
          <cell r="B1109" t="str">
            <v>09.02</v>
          </cell>
          <cell r="C1109" t="str">
            <v>FORNECIMENTO DE CONEXOES DE FERRO FUNDIDO</v>
          </cell>
        </row>
        <row r="1110">
          <cell r="B1110" t="str">
            <v>09.02.01</v>
          </cell>
          <cell r="C1110" t="str">
            <v>FORN.CURVA F.FUNDIDO BB JE DN= 400 X 45.</v>
          </cell>
          <cell r="D1110" t="str">
            <v>06.200.053-8</v>
          </cell>
          <cell r="E1110" t="str">
            <v>UN</v>
          </cell>
          <cell r="F1110">
            <v>16</v>
          </cell>
          <cell r="G1110">
            <v>0</v>
          </cell>
          <cell r="H1110">
            <v>470.86</v>
          </cell>
          <cell r="I1110">
            <v>1480.38</v>
          </cell>
        </row>
        <row r="1111">
          <cell r="B1111" t="str">
            <v>09.02.02</v>
          </cell>
          <cell r="C1111" t="str">
            <v>FORN.CURVA F.FUNDIDO BB JM DN 600 X 45</v>
          </cell>
          <cell r="D1111" t="str">
            <v>06.200.132-3</v>
          </cell>
          <cell r="E1111" t="str">
            <v>UN</v>
          </cell>
          <cell r="F1111">
            <v>2</v>
          </cell>
          <cell r="G1111">
            <v>0</v>
          </cell>
          <cell r="H1111">
            <v>1126</v>
          </cell>
          <cell r="I1111">
            <v>3540.14</v>
          </cell>
        </row>
        <row r="1112">
          <cell r="B1112" t="str">
            <v>09.02.03</v>
          </cell>
          <cell r="C1112" t="str">
            <v>FORN.TE F.FUNDIDO BBB JE DN 150X150 MM</v>
          </cell>
          <cell r="D1112" t="str">
            <v>06.200.068-1</v>
          </cell>
          <cell r="E1112" t="str">
            <v>UN</v>
          </cell>
          <cell r="F1112">
            <v>6</v>
          </cell>
          <cell r="G1112">
            <v>0</v>
          </cell>
          <cell r="H1112">
            <v>156.53</v>
          </cell>
          <cell r="I1112">
            <v>492.13</v>
          </cell>
        </row>
        <row r="1113">
          <cell r="B1113" t="str">
            <v>09.02.04</v>
          </cell>
          <cell r="C1113" t="str">
            <v>FORN.TE F.FUNDIDO BBB JE DN 400X400 MM</v>
          </cell>
          <cell r="D1113" t="str">
            <v>06.200.070-3</v>
          </cell>
          <cell r="E1113" t="str">
            <v>UN</v>
          </cell>
          <cell r="F1113">
            <v>1</v>
          </cell>
          <cell r="G1113">
            <v>0</v>
          </cell>
          <cell r="H1113">
            <v>957.56</v>
          </cell>
          <cell r="I1113">
            <v>3010.56</v>
          </cell>
        </row>
        <row r="1114">
          <cell r="B1114" t="str">
            <v>09.02.05</v>
          </cell>
          <cell r="C1114" t="str">
            <v>FORN.REDUCAO F.FUNDIDO PB JE DN 400 X 250 MM</v>
          </cell>
          <cell r="D1114" t="str">
            <v>06.200.085-5</v>
          </cell>
          <cell r="E1114" t="str">
            <v>UN</v>
          </cell>
          <cell r="F1114">
            <v>1</v>
          </cell>
          <cell r="G1114">
            <v>0</v>
          </cell>
          <cell r="H1114">
            <v>295.27</v>
          </cell>
          <cell r="I1114">
            <v>928.32</v>
          </cell>
        </row>
        <row r="1115">
          <cell r="B1115" t="str">
            <v>09.02.06</v>
          </cell>
          <cell r="C1115" t="str">
            <v xml:space="preserve">FORN.EXTREMIDADE F.FUNDIDO BF JE PN10 DN 150 MM </v>
          </cell>
          <cell r="D1115" t="str">
            <v>06.200.088-4</v>
          </cell>
          <cell r="E1115" t="str">
            <v>UN</v>
          </cell>
          <cell r="F1115">
            <v>6</v>
          </cell>
          <cell r="G1115">
            <v>0</v>
          </cell>
          <cell r="H1115">
            <v>80.14</v>
          </cell>
          <cell r="I1115">
            <v>251.96</v>
          </cell>
        </row>
        <row r="1116">
          <cell r="B1116" t="str">
            <v>09.02.07</v>
          </cell>
          <cell r="C1116" t="str">
            <v>FORN.TE F.FUNDIDO BBF JM PN10 DN 600 X 600 MM</v>
          </cell>
          <cell r="D1116" t="str">
            <v>06.200.138-7</v>
          </cell>
          <cell r="E1116" t="str">
            <v>UN</v>
          </cell>
          <cell r="F1116">
            <v>1</v>
          </cell>
          <cell r="G1116">
            <v>0</v>
          </cell>
          <cell r="H1116">
            <v>2748.74</v>
          </cell>
          <cell r="I1116">
            <v>8642.0300000000007</v>
          </cell>
        </row>
        <row r="1117">
          <cell r="B1117" t="str">
            <v>09.02.08</v>
          </cell>
          <cell r="C1117" t="str">
            <v>FORN.REDUCAO F.FUNDIDO BB JM DN 600 X 400MM</v>
          </cell>
          <cell r="D1117" t="str">
            <v>06.200.155-6</v>
          </cell>
          <cell r="E1117" t="str">
            <v>UN</v>
          </cell>
          <cell r="F1117">
            <v>1</v>
          </cell>
          <cell r="G1117">
            <v>0</v>
          </cell>
          <cell r="H1117">
            <v>1817.63</v>
          </cell>
          <cell r="I1117">
            <v>5714.62</v>
          </cell>
        </row>
        <row r="1118">
          <cell r="B1118" t="str">
            <v>09.02.09</v>
          </cell>
          <cell r="C1118" t="str">
            <v>FORN.LUVA DE CORRER F.FUNDIDO JM DN 150 MM</v>
          </cell>
          <cell r="D1118" t="str">
            <v>06.200.158-4</v>
          </cell>
          <cell r="E1118" t="str">
            <v>UN</v>
          </cell>
          <cell r="F1118">
            <v>6</v>
          </cell>
          <cell r="G1118">
            <v>0</v>
          </cell>
          <cell r="H1118">
            <v>147.80000000000001</v>
          </cell>
          <cell r="I1118">
            <v>464.68</v>
          </cell>
        </row>
        <row r="1119">
          <cell r="B1119" t="str">
            <v>09.02.10</v>
          </cell>
          <cell r="C1119" t="str">
            <v>FORN.LUVA DE CORRER F.FUNDIDO JM DN 400 MM</v>
          </cell>
          <cell r="D1119" t="str">
            <v>06.200.158-9</v>
          </cell>
          <cell r="E1119" t="str">
            <v>UN</v>
          </cell>
          <cell r="F1119">
            <v>9</v>
          </cell>
          <cell r="G1119">
            <v>0</v>
          </cell>
          <cell r="H1119">
            <v>632.84</v>
          </cell>
          <cell r="I1119">
            <v>1989.64</v>
          </cell>
        </row>
        <row r="1120">
          <cell r="B1120" t="str">
            <v>09.02.11</v>
          </cell>
          <cell r="C1120" t="str">
            <v>FORN.LUVA DE CORRER F.FUNDIDO JM DN 600 MM</v>
          </cell>
          <cell r="D1120" t="str">
            <v>06.200.159-3</v>
          </cell>
          <cell r="E1120" t="str">
            <v>UN</v>
          </cell>
          <cell r="F1120">
            <v>1</v>
          </cell>
          <cell r="G1120">
            <v>0</v>
          </cell>
          <cell r="H1120">
            <v>1259.42</v>
          </cell>
          <cell r="I1120">
            <v>3959.61</v>
          </cell>
        </row>
        <row r="1121">
          <cell r="B1121" t="str">
            <v>09.02.12</v>
          </cell>
          <cell r="C1121" t="str">
            <v xml:space="preserve">FORN.EXTREMIDADE F.FUNDIDO BF JM PN10 DN 600 MM </v>
          </cell>
          <cell r="D1121" t="str">
            <v>06.200.161-2</v>
          </cell>
          <cell r="E1121" t="str">
            <v>UN</v>
          </cell>
          <cell r="F1121">
            <v>2</v>
          </cell>
          <cell r="G1121">
            <v>0</v>
          </cell>
          <cell r="H1121">
            <v>749.36</v>
          </cell>
          <cell r="I1121">
            <v>2355.98</v>
          </cell>
        </row>
        <row r="1122">
          <cell r="B1122" t="str">
            <v>09.02.13</v>
          </cell>
          <cell r="C1122" t="str">
            <v>FORN.EXTREMIDADE F.FUNDIDO FP PN10 DN=150 MM</v>
          </cell>
          <cell r="D1122" t="str">
            <v>06.200.298-9</v>
          </cell>
          <cell r="E1122" t="str">
            <v>UN</v>
          </cell>
          <cell r="F1122">
            <v>12</v>
          </cell>
          <cell r="G1122">
            <v>0</v>
          </cell>
          <cell r="H1122">
            <v>77.03</v>
          </cell>
          <cell r="I1122">
            <v>242.18</v>
          </cell>
        </row>
        <row r="1123">
          <cell r="B1123" t="str">
            <v>09.02.14</v>
          </cell>
          <cell r="C1123" t="str">
            <v>FORN.EXTREMIDADE F.FUNDIDO FP PN10 DN=250 MM</v>
          </cell>
          <cell r="D1123" t="str">
            <v>06.200.299-2</v>
          </cell>
          <cell r="E1123" t="str">
            <v>UN</v>
          </cell>
          <cell r="F1123">
            <v>1</v>
          </cell>
          <cell r="G1123">
            <v>0</v>
          </cell>
          <cell r="H1123">
            <v>186.31</v>
          </cell>
          <cell r="I1123">
            <v>585.75</v>
          </cell>
        </row>
        <row r="1124">
          <cell r="B1124" t="str">
            <v>09.02.15</v>
          </cell>
          <cell r="C1124" t="str">
            <v>FORN.EXTREMIDADE F.FUNDIDO FP PN10 DN=400 MM</v>
          </cell>
          <cell r="D1124" t="str">
            <v>06.200.299-5</v>
          </cell>
          <cell r="E1124" t="str">
            <v>UN</v>
          </cell>
          <cell r="F1124">
            <v>8</v>
          </cell>
          <cell r="G1124">
            <v>0</v>
          </cell>
          <cell r="H1124">
            <v>381.98</v>
          </cell>
          <cell r="I1124">
            <v>1200.94</v>
          </cell>
        </row>
        <row r="1125">
          <cell r="B1125" t="str">
            <v>09.02.16</v>
          </cell>
          <cell r="C1125" t="str">
            <v>FORN.EXTREMIDADE F.FUNDIDO FP PN10 DN=600 MM</v>
          </cell>
          <cell r="D1125" t="str">
            <v>06.200.299-8</v>
          </cell>
          <cell r="E1125" t="str">
            <v>UN</v>
          </cell>
          <cell r="F1125">
            <v>1</v>
          </cell>
          <cell r="G1125">
            <v>0</v>
          </cell>
          <cell r="H1125">
            <v>933.2</v>
          </cell>
          <cell r="I1125">
            <v>2933.98</v>
          </cell>
        </row>
        <row r="1126">
          <cell r="B1126" t="str">
            <v>09.02.17</v>
          </cell>
          <cell r="C1126" t="str">
            <v xml:space="preserve">FORN.FLANGE CEGO F.FUNDIDO PN10 DN=250 MM </v>
          </cell>
          <cell r="D1126" t="str">
            <v>06.200.306-6</v>
          </cell>
          <cell r="E1126" t="str">
            <v>UN</v>
          </cell>
          <cell r="F1126">
            <v>1</v>
          </cell>
          <cell r="G1126">
            <v>0</v>
          </cell>
          <cell r="H1126">
            <v>70.92</v>
          </cell>
          <cell r="I1126">
            <v>222.97</v>
          </cell>
        </row>
        <row r="1127">
          <cell r="B1127" t="str">
            <v>09.03</v>
          </cell>
          <cell r="C1127" t="str">
            <v>FORNEC.DE TUBOS DE CHAPA DE ACO SOLD. ASTM A-283GRC, REVEST.CF., AWWA C-203-73 E C-204-75</v>
          </cell>
        </row>
        <row r="1128">
          <cell r="B1128" t="str">
            <v>09.03.01</v>
          </cell>
          <cell r="C1128" t="str">
            <v>FORN.TUBO DE CHAPA DE ACO C/COSTURA LONGITUDINAL OU HELICOIDAL,REVESTIMENTO INTERNO A BASE DE ESMALTE DE ALCATRAO DE HULHA (NORMA AWWA C-203) E PINTURA EXTERNA EM BORRACHA CLORADA (AWWA C-204) PONTAS BISELADAS P/SOLDA, INCL.FORN. DOS MATERIAIS P/REVEST. D</v>
          </cell>
          <cell r="D1128" t="str">
            <v>06.034.120-0</v>
          </cell>
          <cell r="E1128" t="str">
            <v>M</v>
          </cell>
          <cell r="F1128">
            <v>52</v>
          </cell>
          <cell r="G1128">
            <v>0</v>
          </cell>
          <cell r="H1128">
            <v>409</v>
          </cell>
          <cell r="I1128">
            <v>1479.76</v>
          </cell>
        </row>
        <row r="1129">
          <cell r="B1129" t="str">
            <v>09.04</v>
          </cell>
          <cell r="C1129" t="str">
            <v>FORNEC.DE PECAS ESP.DE CHAPA DE ACO SOLD.ASTM A283C,REVEST.OU PINT.CF.AWWA C203-73 E C-204-7</v>
          </cell>
        </row>
        <row r="1130">
          <cell r="B1130" t="str">
            <v>09.04.01</v>
          </cell>
          <cell r="C1130" t="str">
            <v>FORN.DE FLANGES DE ACO SOLDADO C/PINTURA, EXCLUSIVE PARAFUSOS E ARRUELAS, DN ATE 800mm</v>
          </cell>
          <cell r="D1130" t="str">
            <v>06.033.010-0</v>
          </cell>
          <cell r="E1130" t="str">
            <v>KG</v>
          </cell>
          <cell r="F1130">
            <v>210</v>
          </cell>
          <cell r="G1130">
            <v>0</v>
          </cell>
          <cell r="H1130">
            <v>14.39</v>
          </cell>
          <cell r="I1130">
            <v>81.849999999999994</v>
          </cell>
        </row>
        <row r="1131">
          <cell r="B1131" t="str">
            <v>09.05</v>
          </cell>
          <cell r="C1131" t="str">
            <v>FORNECIMENTO DE ACESSORIOS DE MANOBRA , PROTECAO E OUTROS</v>
          </cell>
        </row>
        <row r="1132">
          <cell r="B1132" t="str">
            <v>09.05.01</v>
          </cell>
          <cell r="C1132" t="str">
            <v xml:space="preserve">FORN.REGISTRO GAVETA F.FUNDIDO FC PN10 DN=150MM </v>
          </cell>
          <cell r="D1132" t="str">
            <v>06.200.361-4</v>
          </cell>
          <cell r="E1132" t="str">
            <v>UN</v>
          </cell>
          <cell r="F1132">
            <v>6</v>
          </cell>
          <cell r="G1132">
            <v>0</v>
          </cell>
          <cell r="H1132">
            <v>1171.3800000000001</v>
          </cell>
          <cell r="I1132">
            <v>3682.81</v>
          </cell>
        </row>
        <row r="1133">
          <cell r="B1133" t="str">
            <v>09.05.02</v>
          </cell>
          <cell r="C1133" t="str">
            <v xml:space="preserve">FORN.REGISTRO GAVETA F.FUNDIDO FC PN10 DN=600MM </v>
          </cell>
          <cell r="D1133" t="str">
            <v>06.200.362-1</v>
          </cell>
          <cell r="E1133" t="str">
            <v>UN</v>
          </cell>
          <cell r="F1133">
            <v>1</v>
          </cell>
          <cell r="G1133">
            <v>0</v>
          </cell>
          <cell r="H1133">
            <v>14808.91</v>
          </cell>
          <cell r="I1133">
            <v>46559.21</v>
          </cell>
        </row>
        <row r="1134">
          <cell r="B1134" t="str">
            <v>09.05.03</v>
          </cell>
          <cell r="C1134" t="str">
            <v>FORN.REGISTRO GAVETA F.FUNDIDO FC PN10 DN=50MM</v>
          </cell>
          <cell r="D1134" t="str">
            <v>06.200.361-1</v>
          </cell>
          <cell r="E1134" t="str">
            <v>UN</v>
          </cell>
          <cell r="F1134">
            <v>1</v>
          </cell>
          <cell r="G1134">
            <v>0</v>
          </cell>
          <cell r="H1134">
            <v>247.5</v>
          </cell>
          <cell r="I1134">
            <v>778.14</v>
          </cell>
        </row>
        <row r="1135">
          <cell r="B1135" t="str">
            <v>09.05.04</v>
          </cell>
          <cell r="C1135" t="str">
            <v xml:space="preserve">FORN.REGISTRO GAVETA F.FUNDIDO FC PN10 DN=100MM </v>
          </cell>
          <cell r="D1135" t="str">
            <v>06.200.361-3</v>
          </cell>
          <cell r="E1135" t="str">
            <v>UN</v>
          </cell>
          <cell r="F1135">
            <v>2</v>
          </cell>
          <cell r="G1135">
            <v>0</v>
          </cell>
          <cell r="H1135">
            <v>391.09</v>
          </cell>
          <cell r="I1135">
            <v>1229.58</v>
          </cell>
        </row>
        <row r="1136">
          <cell r="B1136" t="str">
            <v>09.05.05</v>
          </cell>
          <cell r="C1136" t="str">
            <v>FORN.VENTOSA TRIPLA FUNCAO C/FLANGE PN10 50 MM</v>
          </cell>
          <cell r="D1136" t="str">
            <v>06.200.397-1</v>
          </cell>
          <cell r="E1136" t="str">
            <v>UN</v>
          </cell>
          <cell r="F1136">
            <v>1</v>
          </cell>
          <cell r="G1136">
            <v>0</v>
          </cell>
          <cell r="H1136">
            <v>143.94</v>
          </cell>
          <cell r="I1136">
            <v>452.54</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DLAS.T"/>
      <sheetName val="SÃO PAULO"/>
      <sheetName val="DTS.T"/>
      <sheetName val="ECMOT"/>
      <sheetName val="LT"/>
      <sheetName val="mogi"/>
      <sheetName val="tijuco"/>
      <sheetName val="IBIÚNA"/>
      <sheetName val="APOIO"/>
      <sheetName val="Tabela"/>
    </sheetNames>
    <sheetDataSet>
      <sheetData sheetId="0"/>
      <sheetData sheetId="1"/>
      <sheetData sheetId="2"/>
      <sheetData sheetId="3"/>
      <sheetData sheetId="4"/>
      <sheetData sheetId="5"/>
      <sheetData sheetId="6"/>
      <sheetData sheetId="7"/>
      <sheetData sheetId="8"/>
      <sheetData sheetId="9"/>
      <sheetData sheetId="10" refreshError="1">
        <row r="5">
          <cell r="B5" t="str">
            <v>Nível</v>
          </cell>
          <cell r="C5" t="str">
            <v>Salário</v>
          </cell>
          <cell r="F5" t="str">
            <v>Nível</v>
          </cell>
          <cell r="G5" t="str">
            <v>Salário</v>
          </cell>
        </row>
        <row r="6">
          <cell r="B6" t="str">
            <v>A2/L</v>
          </cell>
          <cell r="C6">
            <v>353.33</v>
          </cell>
          <cell r="F6" t="str">
            <v>A1/L</v>
          </cell>
          <cell r="G6">
            <v>353.33</v>
          </cell>
        </row>
        <row r="7">
          <cell r="B7" t="str">
            <v>A2/01</v>
          </cell>
          <cell r="C7">
            <v>374.53</v>
          </cell>
          <cell r="F7" t="str">
            <v>A1/01</v>
          </cell>
          <cell r="G7">
            <v>374.53</v>
          </cell>
        </row>
        <row r="8">
          <cell r="B8" t="str">
            <v>A2/02</v>
          </cell>
          <cell r="C8">
            <v>388.66</v>
          </cell>
          <cell r="F8" t="str">
            <v>A1/02</v>
          </cell>
          <cell r="G8">
            <v>388.66</v>
          </cell>
        </row>
        <row r="9">
          <cell r="B9" t="str">
            <v>A2/03</v>
          </cell>
          <cell r="C9">
            <v>402.8</v>
          </cell>
          <cell r="F9" t="str">
            <v>A1/03</v>
          </cell>
          <cell r="G9">
            <v>402.8</v>
          </cell>
        </row>
        <row r="10">
          <cell r="B10" t="str">
            <v>A2/04</v>
          </cell>
          <cell r="C10">
            <v>421.64</v>
          </cell>
          <cell r="F10" t="str">
            <v>A1/04</v>
          </cell>
          <cell r="G10">
            <v>421.64</v>
          </cell>
        </row>
        <row r="11">
          <cell r="B11" t="str">
            <v>A2/05</v>
          </cell>
          <cell r="C11">
            <v>438.13</v>
          </cell>
          <cell r="F11" t="str">
            <v>A1/05</v>
          </cell>
          <cell r="G11">
            <v>438.13</v>
          </cell>
        </row>
        <row r="12">
          <cell r="B12" t="str">
            <v>A2/06</v>
          </cell>
          <cell r="C12">
            <v>454.62</v>
          </cell>
          <cell r="F12" t="str">
            <v>A1/06</v>
          </cell>
          <cell r="G12">
            <v>454.62</v>
          </cell>
        </row>
        <row r="13">
          <cell r="B13" t="str">
            <v>A2/07</v>
          </cell>
          <cell r="C13">
            <v>473.46</v>
          </cell>
          <cell r="F13" t="str">
            <v>A1/07</v>
          </cell>
          <cell r="G13">
            <v>473.46</v>
          </cell>
        </row>
        <row r="14">
          <cell r="B14" t="str">
            <v>A2/08</v>
          </cell>
          <cell r="C14">
            <v>489.95</v>
          </cell>
          <cell r="F14" t="str">
            <v>A1/08</v>
          </cell>
          <cell r="G14">
            <v>489.95</v>
          </cell>
        </row>
        <row r="15">
          <cell r="B15" t="str">
            <v>A2/09</v>
          </cell>
          <cell r="C15">
            <v>508.8</v>
          </cell>
          <cell r="F15" t="str">
            <v>A1/09</v>
          </cell>
          <cell r="G15">
            <v>508.8</v>
          </cell>
        </row>
        <row r="16">
          <cell r="B16" t="str">
            <v>A2/10</v>
          </cell>
          <cell r="C16">
            <v>532.35</v>
          </cell>
          <cell r="F16" t="str">
            <v>A1/10</v>
          </cell>
          <cell r="G16">
            <v>532.35</v>
          </cell>
        </row>
        <row r="17">
          <cell r="B17" t="str">
            <v>A2/11</v>
          </cell>
          <cell r="C17">
            <v>551.20000000000005</v>
          </cell>
          <cell r="F17" t="str">
            <v>A1/11</v>
          </cell>
          <cell r="G17">
            <v>551.20000000000005</v>
          </cell>
        </row>
        <row r="18">
          <cell r="B18" t="str">
            <v>A2/12</v>
          </cell>
          <cell r="C18">
            <v>574.75</v>
          </cell>
          <cell r="F18" t="str">
            <v>A1/12</v>
          </cell>
          <cell r="G18">
            <v>574.75</v>
          </cell>
        </row>
        <row r="19">
          <cell r="B19" t="str">
            <v>A2/13</v>
          </cell>
          <cell r="C19">
            <v>595.95000000000005</v>
          </cell>
          <cell r="F19" t="str">
            <v>A1/13</v>
          </cell>
          <cell r="G19">
            <v>595.95000000000005</v>
          </cell>
        </row>
        <row r="20">
          <cell r="B20" t="str">
            <v>A2/14</v>
          </cell>
          <cell r="C20">
            <v>621.86</v>
          </cell>
          <cell r="F20" t="str">
            <v>A1/14</v>
          </cell>
          <cell r="G20">
            <v>621.86</v>
          </cell>
        </row>
        <row r="21">
          <cell r="B21" t="str">
            <v>A2/15</v>
          </cell>
          <cell r="C21">
            <v>645.41999999999996</v>
          </cell>
          <cell r="F21" t="str">
            <v>A1/15</v>
          </cell>
          <cell r="G21">
            <v>645.41999999999996</v>
          </cell>
        </row>
        <row r="22">
          <cell r="B22" t="str">
            <v>A2/16</v>
          </cell>
          <cell r="C22">
            <v>671.33</v>
          </cell>
          <cell r="F22" t="str">
            <v>A1/16</v>
          </cell>
          <cell r="G22">
            <v>671.33</v>
          </cell>
        </row>
        <row r="23">
          <cell r="B23" t="str">
            <v>A2/17</v>
          </cell>
          <cell r="C23">
            <v>697.24</v>
          </cell>
          <cell r="F23" t="str">
            <v>A1/17</v>
          </cell>
          <cell r="G23">
            <v>697.24</v>
          </cell>
        </row>
        <row r="24">
          <cell r="B24" t="str">
            <v>A2/18</v>
          </cell>
          <cell r="C24">
            <v>725.51</v>
          </cell>
          <cell r="F24" t="str">
            <v>A1/18</v>
          </cell>
          <cell r="G24">
            <v>725.51</v>
          </cell>
        </row>
        <row r="25">
          <cell r="B25" t="str">
            <v>A2/19</v>
          </cell>
          <cell r="C25">
            <v>753.37</v>
          </cell>
          <cell r="F25" t="str">
            <v>A1/19</v>
          </cell>
          <cell r="G25">
            <v>753.37</v>
          </cell>
        </row>
        <row r="26">
          <cell r="B26" t="str">
            <v>A2/20</v>
          </cell>
          <cell r="C26">
            <v>784.39</v>
          </cell>
          <cell r="F26" t="str">
            <v>A1/20</v>
          </cell>
          <cell r="G26">
            <v>784.39</v>
          </cell>
        </row>
        <row r="27">
          <cell r="B27" t="str">
            <v>A2/21</v>
          </cell>
          <cell r="C27">
            <v>812.66</v>
          </cell>
          <cell r="F27" t="str">
            <v>A1/21</v>
          </cell>
          <cell r="G27">
            <v>812.66</v>
          </cell>
        </row>
        <row r="28">
          <cell r="B28" t="str">
            <v>A2/22</v>
          </cell>
          <cell r="C28">
            <v>840.93</v>
          </cell>
          <cell r="F28" t="str">
            <v>A1/22</v>
          </cell>
          <cell r="G28">
            <v>840.93</v>
          </cell>
        </row>
        <row r="29">
          <cell r="B29" t="str">
            <v>A2/23</v>
          </cell>
          <cell r="C29">
            <v>876.26</v>
          </cell>
          <cell r="F29" t="str">
            <v>A1/23</v>
          </cell>
          <cell r="G29">
            <v>876.26</v>
          </cell>
        </row>
        <row r="30">
          <cell r="B30" t="str">
            <v>A2/24</v>
          </cell>
          <cell r="C30">
            <v>909.24</v>
          </cell>
          <cell r="F30" t="str">
            <v>A1/24</v>
          </cell>
          <cell r="G30">
            <v>909.24</v>
          </cell>
        </row>
        <row r="31">
          <cell r="B31" t="str">
            <v>A2/25</v>
          </cell>
          <cell r="C31">
            <v>944.57</v>
          </cell>
          <cell r="F31" t="str">
            <v>A1/25</v>
          </cell>
          <cell r="G31">
            <v>944.57</v>
          </cell>
        </row>
        <row r="32">
          <cell r="B32" t="str">
            <v>A2/26</v>
          </cell>
          <cell r="C32">
            <v>984.62</v>
          </cell>
          <cell r="F32" t="str">
            <v>A1/26</v>
          </cell>
          <cell r="G32">
            <v>984.62</v>
          </cell>
        </row>
        <row r="33">
          <cell r="B33" t="str">
            <v>A2/27</v>
          </cell>
          <cell r="C33">
            <v>1022.3</v>
          </cell>
          <cell r="F33" t="str">
            <v>A1/27</v>
          </cell>
          <cell r="G33">
            <v>1022.3</v>
          </cell>
        </row>
        <row r="34">
          <cell r="B34" t="str">
            <v>A2/28</v>
          </cell>
          <cell r="C34">
            <v>1064.7</v>
          </cell>
          <cell r="F34" t="str">
            <v>A1/28</v>
          </cell>
          <cell r="G34">
            <v>1064.7</v>
          </cell>
        </row>
        <row r="35">
          <cell r="B35" t="str">
            <v>A2/29</v>
          </cell>
          <cell r="C35">
            <v>1104.75</v>
          </cell>
          <cell r="F35" t="str">
            <v>A1/29</v>
          </cell>
          <cell r="G35">
            <v>1104.75</v>
          </cell>
        </row>
        <row r="36">
          <cell r="B36" t="str">
            <v>A2/30</v>
          </cell>
          <cell r="C36">
            <v>1149.5</v>
          </cell>
          <cell r="F36" t="str">
            <v>A1/30</v>
          </cell>
          <cell r="G36">
            <v>1149.5</v>
          </cell>
        </row>
        <row r="37">
          <cell r="B37" t="str">
            <v>A2/31</v>
          </cell>
          <cell r="C37">
            <v>1194.26</v>
          </cell>
          <cell r="F37" t="str">
            <v>A1/31</v>
          </cell>
          <cell r="G37">
            <v>1194.26</v>
          </cell>
        </row>
        <row r="38">
          <cell r="B38" t="str">
            <v>A2/32</v>
          </cell>
          <cell r="C38">
            <v>1241.3699999999999</v>
          </cell>
          <cell r="F38" t="str">
            <v>A1/32</v>
          </cell>
          <cell r="G38">
            <v>1241.3699999999999</v>
          </cell>
        </row>
        <row r="39">
          <cell r="B39" t="str">
            <v>A2/33</v>
          </cell>
          <cell r="C39">
            <v>1290.8399999999999</v>
          </cell>
          <cell r="F39" t="str">
            <v>A1/33</v>
          </cell>
          <cell r="G39">
            <v>1290.8399999999999</v>
          </cell>
        </row>
        <row r="40">
          <cell r="B40" t="str">
            <v>A2/34</v>
          </cell>
          <cell r="C40">
            <v>1342.66</v>
          </cell>
          <cell r="F40" t="str">
            <v>A1/34</v>
          </cell>
          <cell r="G40">
            <v>1342.66</v>
          </cell>
        </row>
        <row r="41">
          <cell r="B41" t="str">
            <v>A2/35</v>
          </cell>
          <cell r="C41">
            <v>1396.84</v>
          </cell>
          <cell r="F41" t="str">
            <v>A1/35</v>
          </cell>
          <cell r="G41">
            <v>1396.84</v>
          </cell>
        </row>
        <row r="42">
          <cell r="B42" t="str">
            <v>A2/36</v>
          </cell>
          <cell r="C42">
            <v>1451.01</v>
          </cell>
          <cell r="F42" t="str">
            <v>A1/36</v>
          </cell>
          <cell r="G42">
            <v>1451.01</v>
          </cell>
        </row>
        <row r="43">
          <cell r="B43" t="str">
            <v>A2/37</v>
          </cell>
          <cell r="C43">
            <v>1509.9</v>
          </cell>
          <cell r="F43" t="str">
            <v>A1/37</v>
          </cell>
          <cell r="G43">
            <v>1509.9</v>
          </cell>
        </row>
        <row r="44">
          <cell r="B44" t="str">
            <v>A2/38</v>
          </cell>
          <cell r="C44">
            <v>1571.15</v>
          </cell>
          <cell r="F44" t="str">
            <v>A1/38</v>
          </cell>
          <cell r="G44">
            <v>1571.15</v>
          </cell>
        </row>
        <row r="45">
          <cell r="B45" t="str">
            <v>A2/39</v>
          </cell>
          <cell r="C45">
            <v>1632.39</v>
          </cell>
          <cell r="F45" t="str">
            <v>A1/39</v>
          </cell>
          <cell r="G45">
            <v>1632.39</v>
          </cell>
        </row>
        <row r="46">
          <cell r="B46" t="str">
            <v>A2/40</v>
          </cell>
          <cell r="C46">
            <v>1695.99</v>
          </cell>
          <cell r="F46" t="str">
            <v>A1/40</v>
          </cell>
          <cell r="G46">
            <v>1695.99</v>
          </cell>
        </row>
        <row r="47">
          <cell r="B47" t="str">
            <v>A2/41</v>
          </cell>
          <cell r="C47">
            <v>1764.3</v>
          </cell>
          <cell r="F47" t="str">
            <v>A1/41</v>
          </cell>
          <cell r="G47">
            <v>1764.3</v>
          </cell>
        </row>
        <row r="48">
          <cell r="B48" t="str">
            <v>A2/42</v>
          </cell>
          <cell r="C48">
            <v>1834.97</v>
          </cell>
          <cell r="F48" t="str">
            <v>A1/42</v>
          </cell>
          <cell r="G48">
            <v>1834.97</v>
          </cell>
        </row>
        <row r="49">
          <cell r="B49" t="str">
            <v>A2/43</v>
          </cell>
          <cell r="C49">
            <v>1907.99</v>
          </cell>
          <cell r="F49" t="str">
            <v>A1/43</v>
          </cell>
          <cell r="G49">
            <v>1907.99</v>
          </cell>
        </row>
        <row r="50">
          <cell r="B50" t="str">
            <v>A2/44</v>
          </cell>
          <cell r="C50">
            <v>1983.36</v>
          </cell>
          <cell r="F50" t="str">
            <v>A1/44</v>
          </cell>
          <cell r="G50">
            <v>1983.36</v>
          </cell>
        </row>
        <row r="51">
          <cell r="B51" t="str">
            <v>A2/45</v>
          </cell>
          <cell r="C51">
            <v>2063.4499999999998</v>
          </cell>
          <cell r="F51" t="str">
            <v>A1/45</v>
          </cell>
          <cell r="G51">
            <v>2063.4499999999998</v>
          </cell>
        </row>
        <row r="52">
          <cell r="B52" t="str">
            <v>A2/46</v>
          </cell>
          <cell r="C52">
            <v>2143.54</v>
          </cell>
          <cell r="F52" t="str">
            <v>A1/46</v>
          </cell>
          <cell r="G52">
            <v>2143.54</v>
          </cell>
        </row>
        <row r="53">
          <cell r="B53" t="str">
            <v>A2/47</v>
          </cell>
          <cell r="C53">
            <v>2228.34</v>
          </cell>
          <cell r="F53" t="str">
            <v>A1/47</v>
          </cell>
          <cell r="G53">
            <v>2228.34</v>
          </cell>
        </row>
        <row r="54">
          <cell r="B54" t="str">
            <v>A2/48</v>
          </cell>
          <cell r="C54">
            <v>2317.85</v>
          </cell>
          <cell r="F54" t="str">
            <v>A1/48</v>
          </cell>
          <cell r="G54">
            <v>2317.85</v>
          </cell>
        </row>
        <row r="55">
          <cell r="B55" t="str">
            <v>A2/49</v>
          </cell>
          <cell r="C55">
            <v>2409.7199999999998</v>
          </cell>
          <cell r="F55" t="str">
            <v>A1/49</v>
          </cell>
          <cell r="G55">
            <v>2409.7199999999998</v>
          </cell>
        </row>
        <row r="56">
          <cell r="B56" t="str">
            <v>A2/50</v>
          </cell>
          <cell r="C56">
            <v>2506.29</v>
          </cell>
          <cell r="F56" t="str">
            <v>A1/50</v>
          </cell>
          <cell r="G56">
            <v>2506.29</v>
          </cell>
        </row>
        <row r="57">
          <cell r="B57" t="str">
            <v>A2/51</v>
          </cell>
          <cell r="C57">
            <v>2605.23</v>
          </cell>
          <cell r="F57" t="str">
            <v>A1/51</v>
          </cell>
          <cell r="G57">
            <v>2605.23</v>
          </cell>
        </row>
        <row r="58">
          <cell r="B58" t="str">
            <v>A2/52</v>
          </cell>
          <cell r="C58">
            <v>2708.87</v>
          </cell>
          <cell r="F58" t="str">
            <v>A1/52</v>
          </cell>
          <cell r="G58">
            <v>2708.87</v>
          </cell>
        </row>
        <row r="59">
          <cell r="B59" t="str">
            <v>A2/53</v>
          </cell>
          <cell r="C59">
            <v>2817.23</v>
          </cell>
          <cell r="F59" t="str">
            <v>A1/53</v>
          </cell>
          <cell r="G59">
            <v>2817.23</v>
          </cell>
        </row>
        <row r="60">
          <cell r="B60" t="str">
            <v>A2/54</v>
          </cell>
          <cell r="C60">
            <v>2927.94</v>
          </cell>
          <cell r="F60" t="str">
            <v>A1/54</v>
          </cell>
          <cell r="G60">
            <v>2927.94</v>
          </cell>
        </row>
        <row r="61">
          <cell r="B61" t="str">
            <v>A2/55</v>
          </cell>
          <cell r="C61">
            <v>3045.71</v>
          </cell>
          <cell r="F61" t="str">
            <v>A1/55</v>
          </cell>
          <cell r="G61">
            <v>3045.71</v>
          </cell>
        </row>
        <row r="62">
          <cell r="B62" t="str">
            <v>A2/56</v>
          </cell>
          <cell r="C62">
            <v>3165.85</v>
          </cell>
          <cell r="F62" t="str">
            <v>A1/56</v>
          </cell>
          <cell r="G62">
            <v>3165.85</v>
          </cell>
        </row>
        <row r="63">
          <cell r="B63" t="str">
            <v>A2/57</v>
          </cell>
          <cell r="C63">
            <v>3293.04</v>
          </cell>
          <cell r="F63" t="str">
            <v>A1/57</v>
          </cell>
          <cell r="G63">
            <v>3293.04</v>
          </cell>
        </row>
        <row r="64">
          <cell r="B64" t="str">
            <v>A2/58</v>
          </cell>
          <cell r="C64">
            <v>3422.6</v>
          </cell>
          <cell r="F64" t="str">
            <v>A1/58</v>
          </cell>
          <cell r="G64">
            <v>3422.6</v>
          </cell>
        </row>
        <row r="65">
          <cell r="B65" t="str">
            <v>A2/59</v>
          </cell>
          <cell r="C65">
            <v>3559.22</v>
          </cell>
          <cell r="F65" t="str">
            <v>A1/59</v>
          </cell>
          <cell r="G65">
            <v>3559.22</v>
          </cell>
        </row>
        <row r="66">
          <cell r="B66" t="str">
            <v>A2/60</v>
          </cell>
          <cell r="C66">
            <v>3700.55</v>
          </cell>
          <cell r="F66" t="str">
            <v>A1/60</v>
          </cell>
          <cell r="G66">
            <v>3700.55</v>
          </cell>
        </row>
        <row r="67">
          <cell r="B67" t="str">
            <v>A2/61</v>
          </cell>
          <cell r="C67">
            <v>3841.89</v>
          </cell>
          <cell r="F67" t="str">
            <v>A1/61</v>
          </cell>
          <cell r="G67">
            <v>3841.89</v>
          </cell>
        </row>
        <row r="68">
          <cell r="B68" t="str">
            <v>A2/62</v>
          </cell>
          <cell r="C68">
            <v>3971.44</v>
          </cell>
          <cell r="F68" t="str">
            <v>A1/62</v>
          </cell>
          <cell r="G68">
            <v>3971.44</v>
          </cell>
        </row>
        <row r="69">
          <cell r="B69" t="str">
            <v>A2/63</v>
          </cell>
          <cell r="C69">
            <v>4108.0600000000004</v>
          </cell>
          <cell r="F69" t="str">
            <v>A1/63</v>
          </cell>
          <cell r="G69">
            <v>4108.0600000000004</v>
          </cell>
        </row>
        <row r="70">
          <cell r="B70" t="str">
            <v>A2/64</v>
          </cell>
          <cell r="C70">
            <v>4251.75</v>
          </cell>
          <cell r="F70" t="str">
            <v>A1/64</v>
          </cell>
          <cell r="G70">
            <v>4251.75</v>
          </cell>
        </row>
        <row r="71">
          <cell r="B71" t="str">
            <v>A2/65</v>
          </cell>
          <cell r="C71">
            <v>4397.79</v>
          </cell>
          <cell r="F71" t="str">
            <v>A1/65</v>
          </cell>
          <cell r="G71">
            <v>4397.79</v>
          </cell>
        </row>
        <row r="72">
          <cell r="B72" t="str">
            <v>A2/66</v>
          </cell>
          <cell r="C72">
            <v>4550.8999999999996</v>
          </cell>
          <cell r="F72" t="str">
            <v>A1/66</v>
          </cell>
          <cell r="G72">
            <v>4550.8999999999996</v>
          </cell>
        </row>
        <row r="73">
          <cell r="B73" t="str">
            <v>A2/67</v>
          </cell>
          <cell r="C73">
            <v>4708.72</v>
          </cell>
          <cell r="F73" t="str">
            <v>A1/67</v>
          </cell>
          <cell r="G73">
            <v>4708.72</v>
          </cell>
        </row>
        <row r="74">
          <cell r="B74" t="str">
            <v>A2/68</v>
          </cell>
          <cell r="C74">
            <v>4875.97</v>
          </cell>
          <cell r="F74" t="str">
            <v>A1/68</v>
          </cell>
          <cell r="G74">
            <v>4875.97</v>
          </cell>
        </row>
        <row r="75">
          <cell r="B75" t="str">
            <v>A2/69</v>
          </cell>
          <cell r="C75">
            <v>5047.92</v>
          </cell>
          <cell r="F75" t="str">
            <v>A1/69</v>
          </cell>
          <cell r="G75">
            <v>5047.92</v>
          </cell>
        </row>
        <row r="76">
          <cell r="B76" t="str">
            <v>A2/70</v>
          </cell>
          <cell r="C76">
            <v>5226.9399999999996</v>
          </cell>
          <cell r="F76" t="str">
            <v>A1/70</v>
          </cell>
          <cell r="G76">
            <v>5226.9399999999996</v>
          </cell>
        </row>
        <row r="77">
          <cell r="B77" t="str">
            <v>A2/71</v>
          </cell>
          <cell r="C77">
            <v>5410.68</v>
          </cell>
          <cell r="F77" t="str">
            <v>A1/71</v>
          </cell>
          <cell r="G77">
            <v>5410.68</v>
          </cell>
        </row>
        <row r="78">
          <cell r="B78" t="str">
            <v>A2/72</v>
          </cell>
          <cell r="C78">
            <v>5610.9</v>
          </cell>
          <cell r="F78" t="str">
            <v>A1/72</v>
          </cell>
          <cell r="G78">
            <v>5610.9</v>
          </cell>
        </row>
        <row r="79">
          <cell r="B79" t="str">
            <v>A2/73</v>
          </cell>
          <cell r="C79">
            <v>5813.47</v>
          </cell>
          <cell r="F79" t="str">
            <v>A1/73</v>
          </cell>
          <cell r="G79">
            <v>5813.47</v>
          </cell>
        </row>
        <row r="80">
          <cell r="B80" t="str">
            <v>A2/74</v>
          </cell>
          <cell r="C80">
            <v>6023.12</v>
          </cell>
          <cell r="F80" t="str">
            <v>A1/74</v>
          </cell>
          <cell r="G80">
            <v>6023.12</v>
          </cell>
        </row>
        <row r="81">
          <cell r="B81" t="str">
            <v>A2/75</v>
          </cell>
          <cell r="C81">
            <v>6263.38</v>
          </cell>
          <cell r="F81" t="str">
            <v>A1/75</v>
          </cell>
          <cell r="G81">
            <v>6263.38</v>
          </cell>
        </row>
        <row r="82">
          <cell r="B82" t="str">
            <v>A2/76</v>
          </cell>
          <cell r="C82">
            <v>6513.07</v>
          </cell>
          <cell r="F82" t="str">
            <v>A1/76</v>
          </cell>
          <cell r="G82">
            <v>6513.07</v>
          </cell>
        </row>
        <row r="83">
          <cell r="B83" t="str">
            <v>A2/77</v>
          </cell>
          <cell r="C83">
            <v>6774.53</v>
          </cell>
          <cell r="F83" t="str">
            <v>A1/77</v>
          </cell>
          <cell r="G83">
            <v>6774.53</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genheiro"/>
      <sheetName val="Gestor Ambiental"/>
      <sheetName val="Supervisor"/>
      <sheetName val="Técnico de Segurança"/>
      <sheetName val="Mecânico"/>
      <sheetName val="Eletricista"/>
      <sheetName val="Ajudante de ETE"/>
      <sheetName val="Operador ETE"/>
      <sheetName val="E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7">
          <cell r="G27">
            <v>298.98333333333329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icional sobre Materiais"/>
      <sheetName val="Adicional sobre a Mão-de-Obra"/>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 VIII Enc Soc A"/>
      <sheetName val="Mem Enc Soc TA"/>
      <sheetName val="Anex VIII Enc Soc A HE"/>
      <sheetName val="Mem Enc Soc TA HE"/>
      <sheetName val="Comp BDI"/>
      <sheetName val="Plan1"/>
    </sheetNames>
    <sheetDataSet>
      <sheetData sheetId="0"/>
      <sheetData sheetId="1"/>
      <sheetData sheetId="2"/>
      <sheetData sheetId="3"/>
      <sheetData sheetId="4" refreshError="1">
        <row r="58">
          <cell r="H58">
            <v>0.30376500000000001</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ços OAS"/>
      <sheetName val="Descr"/>
      <sheetName val="MED_SET"/>
      <sheetName val="MED_OUT-REAL"/>
      <sheetName val="MED_OUT-REAL+ADIAND"/>
      <sheetName val="MED_NOV-REAL"/>
      <sheetName val="MED_NOV REAL+ADIANT."/>
      <sheetName val="MED_DEZ REAL"/>
      <sheetName val="MED_JAN REAL"/>
      <sheetName val="MED_FEV REAL"/>
      <sheetName val="MED_MAR"/>
      <sheetName val="MED_ABR"/>
      <sheetName val="MED_MAIO 99"/>
      <sheetName val="MED_JUNHO 99"/>
      <sheetName val="MED_AGOSTO 99 "/>
      <sheetName val="MED_SET-99  "/>
      <sheetName val="MED_OUT-99"/>
      <sheetName val="MED_NOV-99"/>
      <sheetName val="MED_DEZ-99 "/>
      <sheetName val="SET98 - OPÇÃO 2"/>
      <sheetName val="MED JAN-2000"/>
      <sheetName val="MED FEV-2000"/>
      <sheetName val="MED MAR-2000"/>
      <sheetName val="Plan1"/>
      <sheetName val="PARÂ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Plan1"/>
      <sheetName val="BASE"/>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gerais"/>
      <sheetName val="PLANILHA"/>
      <sheetName val="CRONO"/>
      <sheetName val="ADM LOCAL"/>
      <sheetName val="CCU'S"/>
      <sheetName val="CCU LANÇ"/>
      <sheetName val=" PREC"/>
      <sheetName val="ENCARGOS"/>
      <sheetName val="RECURSOS"/>
    </sheetNames>
    <sheetDataSet>
      <sheetData sheetId="0" refreshError="1">
        <row r="40">
          <cell r="F40">
            <v>2.4792000000000001</v>
          </cell>
        </row>
        <row r="42">
          <cell r="F42">
            <v>0.7</v>
          </cell>
        </row>
      </sheetData>
      <sheetData sheetId="1" refreshError="1"/>
      <sheetData sheetId="2" refreshError="1"/>
      <sheetData sheetId="3" refreshError="1"/>
      <sheetData sheetId="4" refreshError="1"/>
      <sheetData sheetId="5" refreshError="1"/>
      <sheetData sheetId="6" refreshError="1">
        <row r="6">
          <cell r="F6">
            <v>36526</v>
          </cell>
          <cell r="G6">
            <v>36557</v>
          </cell>
          <cell r="H6">
            <v>36586</v>
          </cell>
          <cell r="I6">
            <v>36617</v>
          </cell>
          <cell r="J6">
            <v>36647</v>
          </cell>
          <cell r="K6">
            <v>36678</v>
          </cell>
          <cell r="L6">
            <v>36708</v>
          </cell>
          <cell r="M6">
            <v>36739</v>
          </cell>
          <cell r="N6">
            <v>36770</v>
          </cell>
          <cell r="O6">
            <v>36800</v>
          </cell>
          <cell r="P6">
            <v>36831</v>
          </cell>
          <cell r="Q6">
            <v>36861</v>
          </cell>
        </row>
        <row r="7">
          <cell r="B7" t="str">
            <v>COD</v>
          </cell>
          <cell r="C7" t="str">
            <v>Descrição do recurso</v>
          </cell>
          <cell r="D7" t="str">
            <v>Un</v>
          </cell>
          <cell r="E7" t="str">
            <v>Detalhes</v>
          </cell>
          <cell r="F7" t="str">
            <v>R$/h</v>
          </cell>
          <cell r="G7" t="str">
            <v>R$/h</v>
          </cell>
          <cell r="H7" t="str">
            <v>R$/h</v>
          </cell>
          <cell r="I7" t="str">
            <v>R$/h</v>
          </cell>
          <cell r="J7" t="str">
            <v>R$/h</v>
          </cell>
          <cell r="K7" t="str">
            <v>R$/h</v>
          </cell>
          <cell r="L7" t="str">
            <v>R$/h</v>
          </cell>
          <cell r="M7" t="str">
            <v>R$/h</v>
          </cell>
          <cell r="N7" t="str">
            <v>R$/h</v>
          </cell>
          <cell r="O7" t="str">
            <v>R$/h</v>
          </cell>
          <cell r="P7" t="str">
            <v>R$/h</v>
          </cell>
          <cell r="Q7" t="str">
            <v>R$/h</v>
          </cell>
        </row>
        <row r="8">
          <cell r="B8" t="str">
            <v>EAB01</v>
          </cell>
          <cell r="C8" t="str">
            <v>Acabadora Vibro-Acab. Conc. Asfaltico</v>
          </cell>
          <cell r="D8" t="str">
            <v>h</v>
          </cell>
          <cell r="E8" t="str">
            <v xml:space="preserve">Vibro-Acabadora de Concreto Asfaltico.   -  ABEMI    </v>
          </cell>
          <cell r="I8" t="str">
            <v/>
          </cell>
        </row>
        <row r="9">
          <cell r="B9" t="str">
            <v>EAN01</v>
          </cell>
          <cell r="C9" t="str">
            <v>Andaime Fechadeiro</v>
          </cell>
          <cell r="D9" t="str">
            <v>m2</v>
          </cell>
          <cell r="E9" t="str">
            <v xml:space="preserve">    -  ABEMI    4.11.5</v>
          </cell>
          <cell r="F9">
            <v>0.01</v>
          </cell>
          <cell r="G9">
            <v>0.01</v>
          </cell>
          <cell r="H9">
            <v>0.01</v>
          </cell>
          <cell r="I9">
            <v>0.01</v>
          </cell>
          <cell r="J9">
            <v>0.01</v>
          </cell>
          <cell r="K9">
            <v>0.01</v>
          </cell>
          <cell r="L9">
            <v>0</v>
          </cell>
          <cell r="M9">
            <v>0</v>
          </cell>
          <cell r="N9">
            <v>0</v>
          </cell>
          <cell r="O9">
            <v>0</v>
          </cell>
          <cell r="P9">
            <v>0</v>
          </cell>
          <cell r="Q9">
            <v>0</v>
          </cell>
        </row>
        <row r="10">
          <cell r="B10" t="str">
            <v>EAN02</v>
          </cell>
          <cell r="C10" t="str">
            <v>Andaime Tubular, Torre 2,5 X 2,5 (M)</v>
          </cell>
          <cell r="D10" t="str">
            <v>h</v>
          </cell>
          <cell r="E10" t="str">
            <v xml:space="preserve">Tubular, Torre 2,5 X 2,5 (M)   -  ABEMI    </v>
          </cell>
          <cell r="F10" t="str">
            <v>FALTA</v>
          </cell>
          <cell r="G10" t="str">
            <v>FALTA</v>
          </cell>
          <cell r="H10" t="str">
            <v>FALTA</v>
          </cell>
          <cell r="I10" t="str">
            <v>FALTA</v>
          </cell>
          <cell r="J10" t="str">
            <v>FALTA</v>
          </cell>
          <cell r="K10" t="str">
            <v>FALTA</v>
          </cell>
          <cell r="L10" t="str">
            <v>FALTA</v>
          </cell>
          <cell r="M10" t="str">
            <v>FALTA</v>
          </cell>
          <cell r="N10" t="str">
            <v>FALTA</v>
          </cell>
          <cell r="O10" t="str">
            <v>FALTA</v>
          </cell>
          <cell r="P10" t="str">
            <v>FALTA</v>
          </cell>
          <cell r="Q10" t="str">
            <v>FALTA</v>
          </cell>
        </row>
        <row r="11">
          <cell r="B11" t="str">
            <v>EAT01</v>
          </cell>
          <cell r="C11" t="str">
            <v>Automovel Passeio 1600CC com operador</v>
          </cell>
          <cell r="D11" t="str">
            <v>h</v>
          </cell>
          <cell r="E11" t="str">
            <v>Automovel Passeio 1600Cc com operador  -  ABEMI    3.6.1</v>
          </cell>
          <cell r="F11">
            <v>8.23</v>
          </cell>
          <cell r="G11">
            <v>8.25</v>
          </cell>
          <cell r="H11">
            <v>8.32</v>
          </cell>
          <cell r="I11">
            <v>8.35</v>
          </cell>
          <cell r="J11">
            <v>8.3699999999999992</v>
          </cell>
          <cell r="K11">
            <v>8.44</v>
          </cell>
          <cell r="L11">
            <v>0</v>
          </cell>
          <cell r="M11">
            <v>0</v>
          </cell>
          <cell r="N11">
            <v>0</v>
          </cell>
          <cell r="O11">
            <v>0</v>
          </cell>
          <cell r="P11">
            <v>0</v>
          </cell>
          <cell r="Q11">
            <v>0</v>
          </cell>
        </row>
        <row r="12">
          <cell r="B12" t="str">
            <v>EAT02</v>
          </cell>
          <cell r="C12" t="str">
            <v>Automovel Passeio 1600CC sem operador</v>
          </cell>
          <cell r="D12" t="str">
            <v>h</v>
          </cell>
          <cell r="E12" t="str">
            <v>Automovel Passeio 1600Cc S/Operador ( Indireto )   -  ABEMI    3.6.1</v>
          </cell>
          <cell r="F12">
            <v>5.32</v>
          </cell>
          <cell r="G12">
            <v>5.33</v>
          </cell>
          <cell r="H12">
            <v>5.37</v>
          </cell>
          <cell r="I12">
            <v>5.39</v>
          </cell>
          <cell r="J12">
            <v>5.4</v>
          </cell>
          <cell r="K12">
            <v>5.45</v>
          </cell>
          <cell r="L12">
            <v>0</v>
          </cell>
          <cell r="M12">
            <v>0</v>
          </cell>
          <cell r="N12">
            <v>0</v>
          </cell>
          <cell r="O12">
            <v>0</v>
          </cell>
          <cell r="P12">
            <v>0</v>
          </cell>
          <cell r="Q12">
            <v>0</v>
          </cell>
        </row>
        <row r="13">
          <cell r="B13" t="str">
            <v>EAT03</v>
          </cell>
          <cell r="C13" t="str">
            <v>Automovel Passeio 1000CC com operador</v>
          </cell>
          <cell r="D13" t="str">
            <v>h</v>
          </cell>
          <cell r="E13" t="str">
            <v xml:space="preserve">Automovel Passeio 1000Cc c/Operador ( Uno, Gol, Fusca )   -  ABEMI    </v>
          </cell>
          <cell r="F13">
            <v>4.68</v>
          </cell>
          <cell r="G13">
            <v>4.6900000000000004</v>
          </cell>
          <cell r="H13">
            <v>4.74</v>
          </cell>
          <cell r="I13">
            <v>4.75</v>
          </cell>
          <cell r="J13">
            <v>4.76</v>
          </cell>
          <cell r="K13">
            <v>4.8</v>
          </cell>
          <cell r="L13">
            <v>0</v>
          </cell>
          <cell r="M13">
            <v>0</v>
          </cell>
          <cell r="N13">
            <v>0</v>
          </cell>
          <cell r="O13">
            <v>0</v>
          </cell>
          <cell r="P13">
            <v>0</v>
          </cell>
          <cell r="Q13">
            <v>0</v>
          </cell>
        </row>
        <row r="14">
          <cell r="B14" t="str">
            <v>EAT04</v>
          </cell>
          <cell r="C14" t="str">
            <v>Automovel Passeio 1000CC sem operador</v>
          </cell>
          <cell r="D14" t="str">
            <v>h</v>
          </cell>
          <cell r="E14" t="str">
            <v xml:space="preserve">Automovel Passeio 1000Cc Sem Operador ( Uno, Gol, Fusca ) ( Indireto )   -  ABEMI    </v>
          </cell>
          <cell r="F14">
            <v>7.4</v>
          </cell>
          <cell r="G14">
            <v>7.41</v>
          </cell>
          <cell r="H14">
            <v>7.48</v>
          </cell>
          <cell r="I14">
            <v>7.5</v>
          </cell>
          <cell r="J14">
            <v>7.52</v>
          </cell>
          <cell r="K14">
            <v>7.58</v>
          </cell>
          <cell r="L14">
            <v>0</v>
          </cell>
          <cell r="M14">
            <v>0</v>
          </cell>
          <cell r="N14">
            <v>0</v>
          </cell>
          <cell r="O14">
            <v>0</v>
          </cell>
          <cell r="P14">
            <v>0</v>
          </cell>
          <cell r="Q14">
            <v>0</v>
          </cell>
        </row>
        <row r="15">
          <cell r="B15" t="str">
            <v>EBB01</v>
          </cell>
          <cell r="C15" t="str">
            <v>Bomba Concreto Motor diesel 30m3/h</v>
          </cell>
          <cell r="D15" t="str">
            <v>h</v>
          </cell>
          <cell r="E15" t="str">
            <v>Bomba Concreto Motor diesel, capacidade 30m3/h.   -  ABEMI    4.3.11</v>
          </cell>
          <cell r="F15">
            <v>24.77</v>
          </cell>
          <cell r="G15">
            <v>24.82</v>
          </cell>
          <cell r="H15">
            <v>25.04</v>
          </cell>
          <cell r="I15">
            <v>25.12</v>
          </cell>
          <cell r="J15">
            <v>25.17</v>
          </cell>
          <cell r="K15">
            <v>25.38</v>
          </cell>
          <cell r="L15">
            <v>0</v>
          </cell>
          <cell r="M15">
            <v>0</v>
          </cell>
          <cell r="N15">
            <v>0</v>
          </cell>
          <cell r="O15">
            <v>0</v>
          </cell>
          <cell r="P15">
            <v>0</v>
          </cell>
          <cell r="Q15">
            <v>0</v>
          </cell>
        </row>
        <row r="16">
          <cell r="B16" t="str">
            <v>EBB02</v>
          </cell>
          <cell r="C16" t="str">
            <v>Bomba Concreto lança hid  Chassis 4X2 cap 60m3/h</v>
          </cell>
          <cell r="D16" t="str">
            <v>h</v>
          </cell>
          <cell r="E16" t="str">
            <v>Bomba Concreto com Lanca Hidraulica, Montada sobre Chassis 4X2, capacidade 60 m3/h.   -  ABEMI    4.3.14</v>
          </cell>
          <cell r="F16">
            <v>162.86000000000001</v>
          </cell>
          <cell r="G16">
            <v>163.21</v>
          </cell>
          <cell r="H16">
            <v>164.65</v>
          </cell>
          <cell r="I16">
            <v>165.16</v>
          </cell>
          <cell r="J16">
            <v>165.49</v>
          </cell>
          <cell r="K16">
            <v>166.88</v>
          </cell>
          <cell r="L16">
            <v>0</v>
          </cell>
          <cell r="M16">
            <v>0</v>
          </cell>
          <cell r="N16">
            <v>0</v>
          </cell>
          <cell r="O16">
            <v>0</v>
          </cell>
          <cell r="P16">
            <v>0</v>
          </cell>
          <cell r="Q16">
            <v>0</v>
          </cell>
        </row>
        <row r="17">
          <cell r="B17" t="str">
            <v>EBB03</v>
          </cell>
          <cell r="C17" t="str">
            <v>Bomba Escorvante entr 2" motor  a gasolina de 3/4 Hp</v>
          </cell>
          <cell r="D17" t="str">
            <v>h</v>
          </cell>
          <cell r="E17" t="str">
            <v>Bomba Escorvante Entrada 2", Motor  a gasolina de 3/4 Hp.   -  ABEMI    4.9.5</v>
          </cell>
          <cell r="F17">
            <v>0.68</v>
          </cell>
          <cell r="G17">
            <v>0.68</v>
          </cell>
          <cell r="H17">
            <v>0.69</v>
          </cell>
          <cell r="I17">
            <v>0.69</v>
          </cell>
          <cell r="J17">
            <v>0.69</v>
          </cell>
          <cell r="K17">
            <v>0.7</v>
          </cell>
          <cell r="L17">
            <v>0</v>
          </cell>
          <cell r="M17">
            <v>0</v>
          </cell>
          <cell r="N17">
            <v>0</v>
          </cell>
          <cell r="O17">
            <v>0</v>
          </cell>
          <cell r="P17">
            <v>0</v>
          </cell>
          <cell r="Q17">
            <v>0</v>
          </cell>
        </row>
        <row r="18">
          <cell r="B18" t="str">
            <v>EBB04</v>
          </cell>
          <cell r="C18" t="str">
            <v>Bomba Escorvante entr 3", Motor  a gasolina de 8,25Hp</v>
          </cell>
          <cell r="D18" t="str">
            <v>h</v>
          </cell>
          <cell r="E18" t="str">
            <v>Escorvante Entrada 3", Motor Agasolina de   8,25 Hp.   -  ABEMI    4.9.6</v>
          </cell>
          <cell r="F18">
            <v>1.82</v>
          </cell>
          <cell r="G18">
            <v>1.83</v>
          </cell>
          <cell r="H18">
            <v>1.84</v>
          </cell>
          <cell r="I18">
            <v>1.85</v>
          </cell>
          <cell r="J18">
            <v>1.85</v>
          </cell>
          <cell r="K18">
            <v>1.87</v>
          </cell>
          <cell r="L18">
            <v>0</v>
          </cell>
          <cell r="M18">
            <v>0</v>
          </cell>
          <cell r="N18">
            <v>0</v>
          </cell>
          <cell r="O18">
            <v>0</v>
          </cell>
          <cell r="P18">
            <v>0</v>
          </cell>
          <cell r="Q18">
            <v>0</v>
          </cell>
        </row>
        <row r="19">
          <cell r="B19" t="str">
            <v>EBB05</v>
          </cell>
          <cell r="C19" t="str">
            <v>Bomba Escorvante entr 4" Motor  a gasolina de12,5Hp</v>
          </cell>
          <cell r="D19" t="str">
            <v>h</v>
          </cell>
          <cell r="E19" t="str">
            <v>Escorvante Entrada 4", Motor Agasolina de   12,5 Hp.   -  ABEMI    4.9.7</v>
          </cell>
          <cell r="F19">
            <v>2.69</v>
          </cell>
          <cell r="G19">
            <v>2.7</v>
          </cell>
          <cell r="H19">
            <v>2.72</v>
          </cell>
          <cell r="I19">
            <v>2.73</v>
          </cell>
          <cell r="J19">
            <v>2.74</v>
          </cell>
          <cell r="K19">
            <v>2.76</v>
          </cell>
          <cell r="L19">
            <v>0</v>
          </cell>
          <cell r="M19">
            <v>0</v>
          </cell>
          <cell r="N19">
            <v>0</v>
          </cell>
          <cell r="O19">
            <v>0</v>
          </cell>
          <cell r="P19">
            <v>0</v>
          </cell>
          <cell r="Q19">
            <v>0</v>
          </cell>
        </row>
        <row r="20">
          <cell r="B20" t="str">
            <v>EBB06</v>
          </cell>
          <cell r="C20" t="str">
            <v>Bomba Centrifuga entrada 1" saída 1" motor eletrico 1Hp</v>
          </cell>
          <cell r="D20" t="str">
            <v>h</v>
          </cell>
          <cell r="E20" t="str">
            <v>Centrifuga, Entrada 1", Saida 1",  Motor Eletrico de 1 Hp.   -  ABEMI    4.9.8</v>
          </cell>
          <cell r="F20">
            <v>0.16</v>
          </cell>
          <cell r="G20">
            <v>0.16</v>
          </cell>
          <cell r="H20">
            <v>0.16</v>
          </cell>
          <cell r="I20">
            <v>0.16</v>
          </cell>
          <cell r="J20">
            <v>0.16</v>
          </cell>
          <cell r="K20">
            <v>0.16</v>
          </cell>
          <cell r="L20">
            <v>0</v>
          </cell>
          <cell r="M20">
            <v>0</v>
          </cell>
          <cell r="N20">
            <v>0</v>
          </cell>
          <cell r="O20">
            <v>0</v>
          </cell>
          <cell r="P20">
            <v>0</v>
          </cell>
          <cell r="Q20">
            <v>0</v>
          </cell>
        </row>
        <row r="21">
          <cell r="B21" t="str">
            <v>EBB07</v>
          </cell>
          <cell r="C21" t="str">
            <v>Bomba Centrifuga entrada 1.1/2" saída 1.1/2" motor elet 5Hp</v>
          </cell>
          <cell r="D21" t="str">
            <v>h</v>
          </cell>
          <cell r="E21" t="str">
            <v>Centrifuga, Entrada 1 1/2", Saida 1 1/2",    Motor Eletrico de 5 Hp.   -  ABEMI    4.9.10</v>
          </cell>
          <cell r="F21">
            <v>0.38</v>
          </cell>
          <cell r="G21">
            <v>0.39</v>
          </cell>
          <cell r="H21">
            <v>0.39</v>
          </cell>
          <cell r="I21">
            <v>0.39</v>
          </cell>
          <cell r="J21">
            <v>0.39</v>
          </cell>
          <cell r="K21">
            <v>0.39</v>
          </cell>
          <cell r="L21">
            <v>0</v>
          </cell>
          <cell r="M21">
            <v>0</v>
          </cell>
          <cell r="N21">
            <v>0</v>
          </cell>
          <cell r="O21">
            <v>0</v>
          </cell>
          <cell r="P21">
            <v>0</v>
          </cell>
          <cell r="Q21">
            <v>0</v>
          </cell>
        </row>
        <row r="22">
          <cell r="B22" t="str">
            <v>EBB08</v>
          </cell>
          <cell r="C22" t="str">
            <v>Bomba manual para teste hidrostático 30Kgf/Cm2</v>
          </cell>
          <cell r="D22" t="str">
            <v>h</v>
          </cell>
          <cell r="E22" t="str">
            <v>Pressurizada Manual, para Teste de Estanquei Dade, capacidade 30 Kgf/Cm2, Saida 1/2".   -  ABEMI    11.9</v>
          </cell>
          <cell r="F22">
            <v>0.37</v>
          </cell>
          <cell r="G22">
            <v>0.38</v>
          </cell>
          <cell r="H22">
            <v>0.38</v>
          </cell>
          <cell r="I22">
            <v>0.38</v>
          </cell>
          <cell r="J22">
            <v>0.38</v>
          </cell>
          <cell r="K22">
            <v>0.38</v>
          </cell>
          <cell r="L22">
            <v>0</v>
          </cell>
          <cell r="M22">
            <v>0</v>
          </cell>
          <cell r="N22">
            <v>0</v>
          </cell>
          <cell r="O22">
            <v>0</v>
          </cell>
          <cell r="P22">
            <v>0</v>
          </cell>
          <cell r="Q22">
            <v>0</v>
          </cell>
        </row>
        <row r="23">
          <cell r="B23" t="str">
            <v>EBB09</v>
          </cell>
          <cell r="C23" t="str">
            <v>Bomba submersivel saida 3" motor elétrico 3,7Cv</v>
          </cell>
          <cell r="D23" t="str">
            <v>h</v>
          </cell>
          <cell r="E23" t="str">
            <v>Submersivel, Saida 3", Motor elétrico 3,7 Cv   -  ABEMI    4.9.2</v>
          </cell>
          <cell r="F23">
            <v>1.08</v>
          </cell>
          <cell r="G23">
            <v>1.0900000000000001</v>
          </cell>
          <cell r="H23">
            <v>1.1000000000000001</v>
          </cell>
          <cell r="I23">
            <v>1.1000000000000001</v>
          </cell>
          <cell r="J23">
            <v>1.1000000000000001</v>
          </cell>
          <cell r="K23">
            <v>1.1100000000000001</v>
          </cell>
          <cell r="L23">
            <v>0</v>
          </cell>
          <cell r="M23">
            <v>0</v>
          </cell>
          <cell r="N23">
            <v>0</v>
          </cell>
          <cell r="O23">
            <v>0</v>
          </cell>
          <cell r="P23">
            <v>0</v>
          </cell>
          <cell r="Q23">
            <v>0</v>
          </cell>
        </row>
        <row r="24">
          <cell r="B24" t="str">
            <v>EBC01</v>
          </cell>
          <cell r="C24" t="str">
            <v>Bicicleta Nao Motorizada</v>
          </cell>
          <cell r="D24" t="str">
            <v>h</v>
          </cell>
          <cell r="E24" t="str">
            <v/>
          </cell>
          <cell r="F24" t="str">
            <v>FALTA</v>
          </cell>
          <cell r="G24" t="str">
            <v>FALTA</v>
          </cell>
          <cell r="H24" t="str">
            <v>FALTA</v>
          </cell>
          <cell r="I24" t="str">
            <v>FALTA</v>
          </cell>
          <cell r="J24" t="str">
            <v>FALTA</v>
          </cell>
          <cell r="K24" t="str">
            <v>FALTA</v>
          </cell>
          <cell r="L24" t="str">
            <v>FALTA</v>
          </cell>
          <cell r="M24" t="str">
            <v>FALTA</v>
          </cell>
          <cell r="N24" t="str">
            <v>FALTA</v>
          </cell>
          <cell r="O24" t="str">
            <v>FALTA</v>
          </cell>
          <cell r="P24" t="str">
            <v>FALTA</v>
          </cell>
          <cell r="Q24" t="str">
            <v>FALTA</v>
          </cell>
        </row>
        <row r="25">
          <cell r="B25" t="str">
            <v>EBC02</v>
          </cell>
          <cell r="C25" t="str">
            <v>Bicicleta Motorizada</v>
          </cell>
          <cell r="D25" t="str">
            <v>h</v>
          </cell>
          <cell r="E25" t="str">
            <v xml:space="preserve">    -  ABEMI    </v>
          </cell>
          <cell r="F25" t="str">
            <v>FALTA</v>
          </cell>
          <cell r="G25" t="str">
            <v>FALTA</v>
          </cell>
          <cell r="H25" t="str">
            <v>FALTA</v>
          </cell>
          <cell r="I25" t="str">
            <v>FALTA</v>
          </cell>
          <cell r="J25" t="str">
            <v>FALTA</v>
          </cell>
          <cell r="K25" t="str">
            <v>FALTA</v>
          </cell>
          <cell r="L25" t="str">
            <v>FALTA</v>
          </cell>
          <cell r="M25" t="str">
            <v>FALTA</v>
          </cell>
          <cell r="N25" t="str">
            <v>FALTA</v>
          </cell>
          <cell r="O25" t="str">
            <v>FALTA</v>
          </cell>
          <cell r="P25" t="str">
            <v>FALTA</v>
          </cell>
          <cell r="Q25" t="str">
            <v>FALTA</v>
          </cell>
        </row>
        <row r="26">
          <cell r="B26" t="str">
            <v>EBE01</v>
          </cell>
          <cell r="C26" t="str">
            <v>Bate Estacas p/ Crav de Est Metalica</v>
          </cell>
          <cell r="D26" t="str">
            <v>h</v>
          </cell>
          <cell r="E26" t="str">
            <v xml:space="preserve">Para Cravacao de Estaca Metalica.   -  ABEMI    </v>
          </cell>
          <cell r="F26" t="str">
            <v>FALTA</v>
          </cell>
          <cell r="G26" t="str">
            <v>FALTA</v>
          </cell>
          <cell r="H26" t="str">
            <v>FALTA</v>
          </cell>
          <cell r="I26" t="str">
            <v>FALTA</v>
          </cell>
          <cell r="J26" t="str">
            <v>FALTA</v>
          </cell>
          <cell r="K26" t="str">
            <v>FALTA</v>
          </cell>
          <cell r="L26" t="str">
            <v>FALTA</v>
          </cell>
          <cell r="M26" t="str">
            <v>FALTA</v>
          </cell>
          <cell r="N26" t="str">
            <v>FALTA</v>
          </cell>
          <cell r="O26" t="str">
            <v>FALTA</v>
          </cell>
          <cell r="P26" t="str">
            <v>FALTA</v>
          </cell>
          <cell r="Q26" t="str">
            <v>FALTA</v>
          </cell>
        </row>
        <row r="27">
          <cell r="B27" t="str">
            <v>EBE02</v>
          </cell>
          <cell r="C27" t="str">
            <v>Bate Estacas p/ Crav Est Tipo Franki</v>
          </cell>
          <cell r="D27" t="str">
            <v>h</v>
          </cell>
          <cell r="E27" t="str">
            <v xml:space="preserve">Para Cravacao de Estaca Tipo Franki.   -  ABEMI    </v>
          </cell>
          <cell r="F27" t="str">
            <v>FALTA</v>
          </cell>
          <cell r="G27" t="str">
            <v>FALTA</v>
          </cell>
          <cell r="H27" t="str">
            <v>FALTA</v>
          </cell>
          <cell r="I27" t="str">
            <v>FALTA</v>
          </cell>
          <cell r="J27" t="str">
            <v>FALTA</v>
          </cell>
          <cell r="K27" t="str">
            <v>FALTA</v>
          </cell>
          <cell r="L27" t="str">
            <v>FALTA</v>
          </cell>
          <cell r="M27" t="str">
            <v>FALTA</v>
          </cell>
          <cell r="N27" t="str">
            <v>FALTA</v>
          </cell>
          <cell r="O27" t="str">
            <v>FALTA</v>
          </cell>
          <cell r="P27" t="str">
            <v>FALTA</v>
          </cell>
          <cell r="Q27" t="str">
            <v>FALTA</v>
          </cell>
        </row>
        <row r="28">
          <cell r="B28" t="str">
            <v>EBR01</v>
          </cell>
          <cell r="C28" t="str">
            <v>Britador</v>
          </cell>
          <cell r="D28" t="str">
            <v>h</v>
          </cell>
          <cell r="E28" t="str">
            <v xml:space="preserve">Britador para Moer Pedra   -  ABEMI    </v>
          </cell>
          <cell r="F28" t="str">
            <v>FALTA</v>
          </cell>
          <cell r="G28" t="str">
            <v>FALTA</v>
          </cell>
          <cell r="H28" t="str">
            <v>FALTA</v>
          </cell>
          <cell r="I28" t="str">
            <v>FALTA</v>
          </cell>
          <cell r="J28" t="str">
            <v>FALTA</v>
          </cell>
          <cell r="K28" t="str">
            <v>FALTA</v>
          </cell>
          <cell r="L28" t="str">
            <v>FALTA</v>
          </cell>
          <cell r="M28" t="str">
            <v>FALTA</v>
          </cell>
          <cell r="N28" t="str">
            <v>FALTA</v>
          </cell>
          <cell r="O28" t="str">
            <v>FALTA</v>
          </cell>
          <cell r="P28" t="str">
            <v>FALTA</v>
          </cell>
          <cell r="Q28" t="str">
            <v>FALTA</v>
          </cell>
        </row>
        <row r="29">
          <cell r="B29" t="str">
            <v>EBT01</v>
          </cell>
          <cell r="C29" t="str">
            <v>Betoneira Elet cap 250 L.</v>
          </cell>
          <cell r="D29" t="str">
            <v>h</v>
          </cell>
          <cell r="E29" t="str">
            <v>Eletrica , capacidade 250 L.   -  ABEMI    4.2.1</v>
          </cell>
          <cell r="F29">
            <v>0.87</v>
          </cell>
          <cell r="G29">
            <v>0.87</v>
          </cell>
          <cell r="H29">
            <v>0.88</v>
          </cell>
          <cell r="I29">
            <v>0.88</v>
          </cell>
          <cell r="J29">
            <v>0.88</v>
          </cell>
          <cell r="K29">
            <v>0.89</v>
          </cell>
          <cell r="L29">
            <v>0</v>
          </cell>
          <cell r="M29">
            <v>0</v>
          </cell>
          <cell r="N29">
            <v>0</v>
          </cell>
          <cell r="O29">
            <v>0</v>
          </cell>
          <cell r="P29">
            <v>0</v>
          </cell>
          <cell r="Q29">
            <v>0</v>
          </cell>
        </row>
        <row r="30">
          <cell r="B30" t="str">
            <v>EBT02</v>
          </cell>
          <cell r="C30" t="str">
            <v>Betoneira Elet cap 320 L.</v>
          </cell>
          <cell r="D30" t="str">
            <v>h</v>
          </cell>
          <cell r="E30" t="str">
            <v>Eletrica , capacidade 320 L.   -  ABEMI    4.2.2</v>
          </cell>
          <cell r="F30">
            <v>1.5</v>
          </cell>
          <cell r="G30">
            <v>1.5</v>
          </cell>
          <cell r="H30">
            <v>1.52</v>
          </cell>
          <cell r="I30">
            <v>1.52</v>
          </cell>
          <cell r="J30">
            <v>1.52</v>
          </cell>
          <cell r="K30">
            <v>1.54</v>
          </cell>
          <cell r="L30">
            <v>0</v>
          </cell>
          <cell r="M30">
            <v>0</v>
          </cell>
          <cell r="N30">
            <v>0</v>
          </cell>
          <cell r="O30">
            <v>0</v>
          </cell>
          <cell r="P30">
            <v>0</v>
          </cell>
          <cell r="Q30">
            <v>0</v>
          </cell>
        </row>
        <row r="31">
          <cell r="B31" t="str">
            <v>EBT03</v>
          </cell>
          <cell r="C31" t="str">
            <v>Betoneira Elet cap 500 L.</v>
          </cell>
          <cell r="D31" t="str">
            <v>h</v>
          </cell>
          <cell r="E31" t="str">
            <v>Eletrica , capacidade 500 L.   -  ABEMI    4.2.3</v>
          </cell>
          <cell r="F31">
            <v>2.64</v>
          </cell>
          <cell r="G31">
            <v>2.65</v>
          </cell>
          <cell r="H31">
            <v>2.67</v>
          </cell>
          <cell r="I31">
            <v>2.68</v>
          </cell>
          <cell r="J31">
            <v>2.69</v>
          </cell>
          <cell r="K31">
            <v>2.71</v>
          </cell>
          <cell r="L31">
            <v>0</v>
          </cell>
          <cell r="M31">
            <v>0</v>
          </cell>
          <cell r="N31">
            <v>0</v>
          </cell>
          <cell r="O31">
            <v>0</v>
          </cell>
          <cell r="P31">
            <v>0</v>
          </cell>
          <cell r="Q31">
            <v>0</v>
          </cell>
        </row>
        <row r="32">
          <cell r="B32" t="str">
            <v>EBT04</v>
          </cell>
          <cell r="C32" t="str">
            <v>Betoneira diesel cap 320 L</v>
          </cell>
          <cell r="D32" t="str">
            <v>h</v>
          </cell>
          <cell r="E32" t="str">
            <v>Diesel , capacidade 320 L.   -  ABEMI    4.2.7</v>
          </cell>
          <cell r="F32">
            <v>4.76</v>
          </cell>
          <cell r="G32">
            <v>4.7699999999999996</v>
          </cell>
          <cell r="H32">
            <v>4.82</v>
          </cell>
          <cell r="I32">
            <v>4.83</v>
          </cell>
          <cell r="J32">
            <v>4.84</v>
          </cell>
          <cell r="K32">
            <v>4.88</v>
          </cell>
          <cell r="L32">
            <v>0</v>
          </cell>
          <cell r="M32">
            <v>0</v>
          </cell>
          <cell r="N32">
            <v>0</v>
          </cell>
          <cell r="O32">
            <v>0</v>
          </cell>
          <cell r="P32">
            <v>0</v>
          </cell>
          <cell r="Q32">
            <v>0</v>
          </cell>
        </row>
        <row r="33">
          <cell r="B33" t="str">
            <v>EBT05</v>
          </cell>
          <cell r="C33" t="str">
            <v>Betoneira diesel cap 580 L</v>
          </cell>
          <cell r="D33" t="str">
            <v>h</v>
          </cell>
          <cell r="E33" t="str">
            <v>Diesel , capacidade 580 L.   -  ABEMI    4.2.8</v>
          </cell>
          <cell r="F33">
            <v>9.19</v>
          </cell>
          <cell r="G33">
            <v>9.2100000000000009</v>
          </cell>
          <cell r="H33">
            <v>9.2899999999999991</v>
          </cell>
          <cell r="I33">
            <v>9.32</v>
          </cell>
          <cell r="J33">
            <v>9.34</v>
          </cell>
          <cell r="K33">
            <v>9.42</v>
          </cell>
          <cell r="L33">
            <v>0</v>
          </cell>
          <cell r="M33">
            <v>0</v>
          </cell>
          <cell r="N33">
            <v>0</v>
          </cell>
          <cell r="O33">
            <v>0</v>
          </cell>
          <cell r="P33">
            <v>0</v>
          </cell>
          <cell r="Q33">
            <v>0</v>
          </cell>
        </row>
        <row r="34">
          <cell r="B34" t="str">
            <v>ECB01</v>
          </cell>
          <cell r="C34" t="str">
            <v>Caminhao Basculante 4X2 cap 3/4m3</v>
          </cell>
          <cell r="D34" t="str">
            <v>h</v>
          </cell>
          <cell r="E34" t="str">
            <v>Tracao 4X2 , capacidade 3/4m3.   -  ABEMI    3.5.7</v>
          </cell>
          <cell r="F34">
            <v>30.01</v>
          </cell>
          <cell r="G34">
            <v>30.07</v>
          </cell>
          <cell r="H34">
            <v>30.34</v>
          </cell>
          <cell r="I34">
            <v>30.43</v>
          </cell>
          <cell r="J34">
            <v>30.49</v>
          </cell>
          <cell r="K34">
            <v>30.75</v>
          </cell>
          <cell r="L34">
            <v>0</v>
          </cell>
          <cell r="M34">
            <v>0</v>
          </cell>
          <cell r="N34">
            <v>0</v>
          </cell>
          <cell r="O34">
            <v>0</v>
          </cell>
          <cell r="P34">
            <v>0</v>
          </cell>
          <cell r="Q34">
            <v>0</v>
          </cell>
        </row>
        <row r="35">
          <cell r="B35" t="str">
            <v>ECB02</v>
          </cell>
          <cell r="C35" t="str">
            <v>Caminhao Basculante 4X4 cap 3/4m3</v>
          </cell>
          <cell r="D35" t="str">
            <v>h</v>
          </cell>
          <cell r="E35" t="str">
            <v>Tracao 4X4 , capacidade 3/4m3.   -  ABEMI    3.5.8</v>
          </cell>
          <cell r="F35">
            <v>36.869999999999997</v>
          </cell>
          <cell r="G35">
            <v>36.950000000000003</v>
          </cell>
          <cell r="H35">
            <v>37.270000000000003</v>
          </cell>
          <cell r="I35">
            <v>37.39</v>
          </cell>
          <cell r="J35">
            <v>37.46</v>
          </cell>
          <cell r="K35">
            <v>37.78</v>
          </cell>
          <cell r="L35">
            <v>0</v>
          </cell>
          <cell r="M35">
            <v>0</v>
          </cell>
          <cell r="N35">
            <v>0</v>
          </cell>
          <cell r="O35">
            <v>0</v>
          </cell>
          <cell r="P35">
            <v>0</v>
          </cell>
          <cell r="Q35">
            <v>0</v>
          </cell>
        </row>
        <row r="36">
          <cell r="B36" t="str">
            <v>ECB03</v>
          </cell>
          <cell r="C36" t="str">
            <v>Caminhao Basculante 4X2 cap 5/6m3</v>
          </cell>
          <cell r="D36" t="str">
            <v>h</v>
          </cell>
          <cell r="E36" t="str">
            <v>Tracao 4X2 , capacidade 5/6m3.   -  ABEMI    3.5.9</v>
          </cell>
          <cell r="F36">
            <v>32.450000000000003</v>
          </cell>
          <cell r="G36">
            <v>32.520000000000003</v>
          </cell>
          <cell r="H36">
            <v>32.81</v>
          </cell>
          <cell r="I36">
            <v>32.909999999999997</v>
          </cell>
          <cell r="J36">
            <v>32.979999999999997</v>
          </cell>
          <cell r="K36">
            <v>33.25</v>
          </cell>
          <cell r="L36">
            <v>0</v>
          </cell>
          <cell r="M36">
            <v>0</v>
          </cell>
          <cell r="N36">
            <v>0</v>
          </cell>
          <cell r="O36">
            <v>0</v>
          </cell>
          <cell r="P36">
            <v>0</v>
          </cell>
          <cell r="Q36">
            <v>0</v>
          </cell>
        </row>
        <row r="37">
          <cell r="B37" t="str">
            <v>ECB04</v>
          </cell>
          <cell r="C37" t="str">
            <v>Caminhao Basculante 4X4 cap 5/6m3</v>
          </cell>
          <cell r="D37" t="str">
            <v>h</v>
          </cell>
          <cell r="E37" t="str">
            <v>Tracao 4X4 , capacidade 5/6m3.   -  ABEMI    3.5.10</v>
          </cell>
          <cell r="F37">
            <v>37.06</v>
          </cell>
          <cell r="G37">
            <v>37.14</v>
          </cell>
          <cell r="H37">
            <v>37.46</v>
          </cell>
          <cell r="I37">
            <v>37.58</v>
          </cell>
          <cell r="J37">
            <v>37.659999999999997</v>
          </cell>
          <cell r="K37">
            <v>37.97</v>
          </cell>
          <cell r="L37">
            <v>0</v>
          </cell>
          <cell r="M37">
            <v>0</v>
          </cell>
          <cell r="N37">
            <v>0</v>
          </cell>
          <cell r="O37">
            <v>0</v>
          </cell>
          <cell r="P37">
            <v>0</v>
          </cell>
          <cell r="Q37">
            <v>0</v>
          </cell>
        </row>
        <row r="38">
          <cell r="B38" t="str">
            <v>ECB05</v>
          </cell>
          <cell r="C38" t="str">
            <v>Caminhao Basculante 4X2 cap 10/12m3</v>
          </cell>
          <cell r="D38" t="str">
            <v>h</v>
          </cell>
          <cell r="E38" t="str">
            <v>Tracao 4X2 , capacidade 10/12 M3.   -  (NÃO EXISTE)</v>
          </cell>
          <cell r="F38" t="str">
            <v>FALTA</v>
          </cell>
          <cell r="G38" t="str">
            <v>FALTA</v>
          </cell>
          <cell r="H38" t="str">
            <v>FALTA</v>
          </cell>
          <cell r="I38" t="str">
            <v>FALTA</v>
          </cell>
          <cell r="J38" t="str">
            <v>FALTA</v>
          </cell>
          <cell r="K38" t="str">
            <v>FALTA</v>
          </cell>
          <cell r="L38" t="str">
            <v>FALTA</v>
          </cell>
          <cell r="M38" t="str">
            <v>FALTA</v>
          </cell>
          <cell r="N38" t="str">
            <v>FALTA</v>
          </cell>
          <cell r="O38" t="str">
            <v>FALTA</v>
          </cell>
          <cell r="P38" t="str">
            <v>FALTA</v>
          </cell>
          <cell r="Q38" t="str">
            <v>FALTA</v>
          </cell>
        </row>
        <row r="39">
          <cell r="B39" t="str">
            <v>ECB06</v>
          </cell>
          <cell r="C39" t="str">
            <v>Caminhao Basculante 6X4 cap 10/12m3</v>
          </cell>
          <cell r="D39" t="str">
            <v>h</v>
          </cell>
          <cell r="E39" t="str">
            <v>Tracao 6X4 , capacidade 10/12m3.   -  ABEMI    3.5.12</v>
          </cell>
          <cell r="F39">
            <v>37.57</v>
          </cell>
          <cell r="G39">
            <v>37.65</v>
          </cell>
          <cell r="H39">
            <v>37.979999999999997</v>
          </cell>
          <cell r="I39">
            <v>38.1</v>
          </cell>
          <cell r="J39">
            <v>38.18</v>
          </cell>
          <cell r="K39">
            <v>38.5</v>
          </cell>
          <cell r="L39">
            <v>0</v>
          </cell>
          <cell r="M39">
            <v>0</v>
          </cell>
          <cell r="N39">
            <v>0</v>
          </cell>
          <cell r="O39">
            <v>0</v>
          </cell>
          <cell r="P39">
            <v>0</v>
          </cell>
          <cell r="Q39">
            <v>0</v>
          </cell>
        </row>
        <row r="40">
          <cell r="B40" t="str">
            <v>ECB07</v>
          </cell>
          <cell r="C40" t="str">
            <v>Caminhao Basculante 6X2 cap 10/12m3</v>
          </cell>
          <cell r="D40" t="str">
            <v>h</v>
          </cell>
          <cell r="E40" t="str">
            <v>Tracao 6X2 , capacidade 10/12m3.   -  ABEMI    3.5.11</v>
          </cell>
          <cell r="F40">
            <v>39.770000000000003</v>
          </cell>
          <cell r="G40">
            <v>39.85</v>
          </cell>
          <cell r="H40">
            <v>40.200000000000003</v>
          </cell>
          <cell r="I40">
            <v>40.33</v>
          </cell>
          <cell r="J40">
            <v>40.409999999999997</v>
          </cell>
          <cell r="K40">
            <v>40.75</v>
          </cell>
          <cell r="L40">
            <v>0</v>
          </cell>
          <cell r="M40">
            <v>0</v>
          </cell>
          <cell r="N40">
            <v>0</v>
          </cell>
          <cell r="O40">
            <v>0</v>
          </cell>
          <cell r="P40">
            <v>0</v>
          </cell>
          <cell r="Q40">
            <v>0</v>
          </cell>
        </row>
        <row r="41">
          <cell r="B41" t="str">
            <v>ECB08</v>
          </cell>
          <cell r="C41" t="str">
            <v>Caminhao Basculante cap 25m3 3Eixos</v>
          </cell>
          <cell r="D41" t="str">
            <v>h</v>
          </cell>
          <cell r="E41" t="str">
            <v>Caminhao Basculante capacidade 25m3 com 3 Eixos   -  ABEMI     3.1.2 e 3.3.19</v>
          </cell>
          <cell r="F41">
            <v>58.68</v>
          </cell>
          <cell r="G41">
            <v>58.81</v>
          </cell>
          <cell r="H41">
            <v>59.33</v>
          </cell>
          <cell r="I41">
            <v>59.51</v>
          </cell>
          <cell r="J41">
            <v>59.63</v>
          </cell>
          <cell r="K41">
            <v>60.13</v>
          </cell>
          <cell r="L41">
            <v>0</v>
          </cell>
          <cell r="M41">
            <v>0</v>
          </cell>
          <cell r="N41">
            <v>0</v>
          </cell>
          <cell r="O41">
            <v>0</v>
          </cell>
          <cell r="P41">
            <v>0</v>
          </cell>
          <cell r="Q41">
            <v>0</v>
          </cell>
        </row>
        <row r="42">
          <cell r="B42" t="str">
            <v>ECC01</v>
          </cell>
          <cell r="C42" t="str">
            <v>Caminhao Carroceria Tracao 4X2 3,5t</v>
          </cell>
          <cell r="D42" t="str">
            <v>h</v>
          </cell>
          <cell r="E42" t="str">
            <v>Tracao 4X2 , capacidade 3,5t.   -  ABEMI    3.5.1</v>
          </cell>
          <cell r="F42">
            <v>20.05</v>
          </cell>
          <cell r="G42">
            <v>20.09</v>
          </cell>
          <cell r="H42">
            <v>20.27</v>
          </cell>
          <cell r="I42">
            <v>20.329999999999998</v>
          </cell>
          <cell r="J42">
            <v>20.37</v>
          </cell>
          <cell r="K42">
            <v>20.54</v>
          </cell>
          <cell r="L42">
            <v>0</v>
          </cell>
          <cell r="M42">
            <v>0</v>
          </cell>
          <cell r="N42">
            <v>0</v>
          </cell>
          <cell r="O42">
            <v>0</v>
          </cell>
          <cell r="P42">
            <v>0</v>
          </cell>
          <cell r="Q42">
            <v>0</v>
          </cell>
        </row>
        <row r="43">
          <cell r="B43" t="str">
            <v>ECC02</v>
          </cell>
          <cell r="C43" t="str">
            <v>Caminhao Carroceria Tracao 4X2 6/8t</v>
          </cell>
          <cell r="D43" t="str">
            <v>h</v>
          </cell>
          <cell r="E43" t="str">
            <v>Tracao 4X2 , capacidade 6/8t.   -  ABEMI    3.5.2</v>
          </cell>
          <cell r="F43">
            <v>29.07</v>
          </cell>
          <cell r="G43">
            <v>29.13</v>
          </cell>
          <cell r="H43">
            <v>29.39</v>
          </cell>
          <cell r="I43">
            <v>29.48</v>
          </cell>
          <cell r="J43">
            <v>29.54</v>
          </cell>
          <cell r="K43">
            <v>29.79</v>
          </cell>
          <cell r="L43">
            <v>0</v>
          </cell>
          <cell r="M43">
            <v>0</v>
          </cell>
          <cell r="N43">
            <v>0</v>
          </cell>
          <cell r="O43">
            <v>0</v>
          </cell>
          <cell r="P43">
            <v>0</v>
          </cell>
          <cell r="Q43">
            <v>0</v>
          </cell>
        </row>
        <row r="44">
          <cell r="B44" t="str">
            <v>ECC03</v>
          </cell>
          <cell r="C44" t="str">
            <v>Caminhao Carroceria Tracao 4X4 6/8t</v>
          </cell>
          <cell r="D44" t="str">
            <v>h</v>
          </cell>
          <cell r="E44" t="str">
            <v>Tracao 4X4 , capacidade 6/8t.   -  ABEMI    3.5.3</v>
          </cell>
          <cell r="F44">
            <v>35.89</v>
          </cell>
          <cell r="G44">
            <v>35.97</v>
          </cell>
          <cell r="H44">
            <v>36.29</v>
          </cell>
          <cell r="I44">
            <v>36.4</v>
          </cell>
          <cell r="J44">
            <v>36.47</v>
          </cell>
          <cell r="K44">
            <v>36.78</v>
          </cell>
          <cell r="L44">
            <v>0</v>
          </cell>
          <cell r="M44">
            <v>0</v>
          </cell>
          <cell r="N44">
            <v>0</v>
          </cell>
          <cell r="O44">
            <v>0</v>
          </cell>
          <cell r="P44">
            <v>0</v>
          </cell>
          <cell r="Q44">
            <v>0</v>
          </cell>
        </row>
        <row r="45">
          <cell r="B45" t="str">
            <v>ECC04</v>
          </cell>
          <cell r="C45" t="str">
            <v>Caminhao Carroceria Tracao 6X2 9/15t</v>
          </cell>
          <cell r="D45" t="str">
            <v>h</v>
          </cell>
          <cell r="E45" t="str">
            <v>Tracao 6X2 , capacidade 9/15t.   -  ABEMI    3.5.4</v>
          </cell>
          <cell r="F45">
            <v>31.5</v>
          </cell>
          <cell r="G45">
            <v>31.56</v>
          </cell>
          <cell r="H45">
            <v>31.84</v>
          </cell>
          <cell r="I45">
            <v>31.94</v>
          </cell>
          <cell r="J45">
            <v>32</v>
          </cell>
          <cell r="K45">
            <v>32.270000000000003</v>
          </cell>
          <cell r="L45">
            <v>0</v>
          </cell>
          <cell r="M45">
            <v>0</v>
          </cell>
          <cell r="N45">
            <v>0</v>
          </cell>
          <cell r="O45">
            <v>0</v>
          </cell>
          <cell r="P45">
            <v>0</v>
          </cell>
          <cell r="Q45">
            <v>0</v>
          </cell>
        </row>
        <row r="46">
          <cell r="B46" t="str">
            <v>ECC05</v>
          </cell>
          <cell r="C46" t="str">
            <v>Caminhao Carroceria Tracao 6X4 9/15t</v>
          </cell>
          <cell r="D46" t="str">
            <v>h</v>
          </cell>
          <cell r="E46" t="str">
            <v>Tracao 6X4 , capacidade 9/15t.   -  ABEMI    3.5.5</v>
          </cell>
          <cell r="F46">
            <v>32.28</v>
          </cell>
          <cell r="G46">
            <v>32.35</v>
          </cell>
          <cell r="H46">
            <v>32.64</v>
          </cell>
          <cell r="I46">
            <v>32.74</v>
          </cell>
          <cell r="J46">
            <v>32.81</v>
          </cell>
          <cell r="K46">
            <v>33.08</v>
          </cell>
          <cell r="L46">
            <v>0</v>
          </cell>
          <cell r="M46">
            <v>0</v>
          </cell>
          <cell r="N46">
            <v>0</v>
          </cell>
          <cell r="O46">
            <v>0</v>
          </cell>
          <cell r="P46">
            <v>0</v>
          </cell>
          <cell r="Q46">
            <v>0</v>
          </cell>
        </row>
        <row r="47">
          <cell r="B47" t="str">
            <v>ECC06</v>
          </cell>
          <cell r="C47" t="str">
            <v>Caminhao Carroc 4X4  6,0T c/ Guincho</v>
          </cell>
          <cell r="D47" t="str">
            <v>h</v>
          </cell>
          <cell r="E47" t="str">
            <v xml:space="preserve">Tracao 4X4 , capacidade 6,0 T , Equipado com Um Guincho Hidraulico Motorizado de cap 15 T.   -  ABEMI    </v>
          </cell>
          <cell r="F47" t="str">
            <v>FALTA</v>
          </cell>
          <cell r="G47" t="str">
            <v>FALTA</v>
          </cell>
          <cell r="H47" t="str">
            <v>FALTA</v>
          </cell>
          <cell r="I47" t="str">
            <v>FALTA</v>
          </cell>
          <cell r="J47" t="str">
            <v>FALTA</v>
          </cell>
          <cell r="K47" t="str">
            <v>FALTA</v>
          </cell>
          <cell r="L47" t="str">
            <v>FALTA</v>
          </cell>
          <cell r="M47" t="str">
            <v>FALTA</v>
          </cell>
          <cell r="N47" t="str">
            <v>FALTA</v>
          </cell>
          <cell r="O47" t="str">
            <v>FALTA</v>
          </cell>
          <cell r="P47" t="str">
            <v>FALTA</v>
          </cell>
          <cell r="Q47" t="str">
            <v>FALTA</v>
          </cell>
        </row>
        <row r="48">
          <cell r="B48" t="str">
            <v>ECC07</v>
          </cell>
          <cell r="C48" t="str">
            <v>Caminhao Carroc 4X4 6T 2 Guincho Hidr</v>
          </cell>
          <cell r="D48" t="str">
            <v>h</v>
          </cell>
          <cell r="E48" t="str">
            <v xml:space="preserve">Tracao 4X4 , capacidade 6,0 T , Equipado com Dois Guinchos Hidraulicos Motorizados de cap 15 T.   -  ABEMI    </v>
          </cell>
          <cell r="F48" t="str">
            <v>FALTA</v>
          </cell>
          <cell r="G48" t="str">
            <v>FALTA</v>
          </cell>
          <cell r="H48" t="str">
            <v>FALTA</v>
          </cell>
          <cell r="I48" t="str">
            <v>FALTA</v>
          </cell>
          <cell r="J48" t="str">
            <v>FALTA</v>
          </cell>
          <cell r="K48" t="str">
            <v>FALTA</v>
          </cell>
          <cell r="L48" t="str">
            <v>FALTA</v>
          </cell>
          <cell r="M48" t="str">
            <v>FALTA</v>
          </cell>
          <cell r="N48" t="str">
            <v>FALTA</v>
          </cell>
          <cell r="O48" t="str">
            <v>FALTA</v>
          </cell>
          <cell r="P48" t="str">
            <v>FALTA</v>
          </cell>
          <cell r="Q48" t="str">
            <v>FALTA</v>
          </cell>
        </row>
        <row r="49">
          <cell r="B49" t="str">
            <v>ECC08</v>
          </cell>
          <cell r="C49" t="str">
            <v>Caminhao Carroc 4X4 6T C Guinho Prensa</v>
          </cell>
          <cell r="D49" t="str">
            <v>h</v>
          </cell>
          <cell r="E49" t="str">
            <v xml:space="preserve">Tracao 4X4, cap 6T, Equipado c/ Dois Guinchos Laterais Motoriz de 5T E Prensa Hidr Motoriz c/ cap 100 A150T   -  ABEMI    </v>
          </cell>
          <cell r="F49">
            <v>43.067999999999998</v>
          </cell>
          <cell r="G49">
            <v>43.163999999999994</v>
          </cell>
          <cell r="H49">
            <v>43.547999999999995</v>
          </cell>
          <cell r="I49">
            <v>43.68</v>
          </cell>
          <cell r="J49">
            <v>43.763999999999996</v>
          </cell>
          <cell r="K49">
            <v>44.136000000000003</v>
          </cell>
          <cell r="L49">
            <v>0</v>
          </cell>
          <cell r="M49">
            <v>0</v>
          </cell>
          <cell r="N49">
            <v>0</v>
          </cell>
          <cell r="O49">
            <v>0</v>
          </cell>
          <cell r="P49">
            <v>0</v>
          </cell>
          <cell r="Q49">
            <v>0</v>
          </cell>
        </row>
        <row r="50">
          <cell r="B50" t="str">
            <v>ECC09</v>
          </cell>
          <cell r="C50" t="str">
            <v>Caminhao Carroceria Tracao 6X2 9/22t</v>
          </cell>
          <cell r="D50" t="str">
            <v>h</v>
          </cell>
          <cell r="E50" t="str">
            <v>Tracao 6X2 , capacidade 9/22t   -  ABEMI    3.5.6</v>
          </cell>
          <cell r="F50">
            <v>38.24</v>
          </cell>
          <cell r="G50">
            <v>38.32</v>
          </cell>
          <cell r="H50">
            <v>38.659999999999997</v>
          </cell>
          <cell r="I50">
            <v>38.78</v>
          </cell>
          <cell r="J50">
            <v>38.86</v>
          </cell>
          <cell r="K50">
            <v>39.18</v>
          </cell>
          <cell r="L50">
            <v>0</v>
          </cell>
          <cell r="M50">
            <v>0</v>
          </cell>
          <cell r="N50">
            <v>0</v>
          </cell>
          <cell r="O50">
            <v>0</v>
          </cell>
          <cell r="P50">
            <v>0</v>
          </cell>
          <cell r="Q50">
            <v>0</v>
          </cell>
        </row>
        <row r="51">
          <cell r="B51" t="str">
            <v>ECC10</v>
          </cell>
          <cell r="C51" t="str">
            <v>Caminhao Carroc 4X2 6T 2 Guicho Prensa</v>
          </cell>
          <cell r="D51" t="str">
            <v>h</v>
          </cell>
          <cell r="E51" t="str">
            <v xml:space="preserve">Tracao 4X2, cap 6,0T, Equipado c/ Dois Guichos Laterais Motoriz de 5T E Prensa Hidr Motoriz c/ cap 100 A150T   -  ABEMI    </v>
          </cell>
          <cell r="F51" t="str">
            <v>FALTA</v>
          </cell>
          <cell r="G51" t="str">
            <v>FALTA</v>
          </cell>
          <cell r="H51" t="str">
            <v>FALTA</v>
          </cell>
          <cell r="I51" t="str">
            <v>FALTA</v>
          </cell>
          <cell r="J51" t="str">
            <v>FALTA</v>
          </cell>
          <cell r="K51" t="str">
            <v>FALTA</v>
          </cell>
          <cell r="L51" t="str">
            <v>FALTA</v>
          </cell>
          <cell r="M51" t="str">
            <v>FALTA</v>
          </cell>
          <cell r="N51" t="str">
            <v>FALTA</v>
          </cell>
          <cell r="O51" t="str">
            <v>FALTA</v>
          </cell>
          <cell r="P51" t="str">
            <v>FALTA</v>
          </cell>
          <cell r="Q51" t="str">
            <v>FALTA</v>
          </cell>
        </row>
        <row r="52">
          <cell r="B52" t="str">
            <v>ECE01</v>
          </cell>
          <cell r="C52" t="str">
            <v>Caminhao Betoneira cap 7,5 M3</v>
          </cell>
          <cell r="D52" t="str">
            <v>h</v>
          </cell>
          <cell r="E52" t="str">
            <v>Capacidade 7,5 M3   -  ABEMI    4.3.2</v>
          </cell>
          <cell r="F52">
            <v>81.06</v>
          </cell>
          <cell r="G52">
            <v>81.23</v>
          </cell>
          <cell r="H52">
            <v>81.95</v>
          </cell>
          <cell r="I52">
            <v>82.2</v>
          </cell>
          <cell r="J52">
            <v>82.36</v>
          </cell>
          <cell r="K52">
            <v>83.05</v>
          </cell>
          <cell r="L52">
            <v>0</v>
          </cell>
          <cell r="M52">
            <v>0</v>
          </cell>
          <cell r="N52">
            <v>0</v>
          </cell>
          <cell r="O52">
            <v>0</v>
          </cell>
          <cell r="P52">
            <v>0</v>
          </cell>
          <cell r="Q52">
            <v>0</v>
          </cell>
        </row>
        <row r="53">
          <cell r="B53" t="str">
            <v>ECG01</v>
          </cell>
          <cell r="C53" t="str">
            <v>Caminhao Guincho 4X2 equipado com guincho 4t</v>
          </cell>
          <cell r="D53" t="str">
            <v>h</v>
          </cell>
          <cell r="E53" t="str">
            <v>Caminhao Carroceria,Tracao 4X2,Equipado com  Guincho, cap 4 T.   -  ABEMI    3.5.2 + 10%</v>
          </cell>
          <cell r="F53">
            <v>29.07</v>
          </cell>
          <cell r="G53">
            <v>29.13</v>
          </cell>
          <cell r="H53">
            <v>29.39</v>
          </cell>
          <cell r="I53">
            <v>29.48</v>
          </cell>
          <cell r="J53">
            <v>29.54</v>
          </cell>
          <cell r="K53">
            <v>29.79</v>
          </cell>
          <cell r="L53">
            <v>0</v>
          </cell>
          <cell r="M53">
            <v>0</v>
          </cell>
          <cell r="N53">
            <v>0</v>
          </cell>
          <cell r="O53">
            <v>0</v>
          </cell>
          <cell r="P53">
            <v>0</v>
          </cell>
          <cell r="Q53">
            <v>0</v>
          </cell>
        </row>
        <row r="54">
          <cell r="B54" t="str">
            <v>ECJ01</v>
          </cell>
          <cell r="C54" t="str">
            <v>Conjunto Lanc Cabo Cond Tens Cont S/Mens</v>
          </cell>
          <cell r="D54" t="str">
            <v>h</v>
          </cell>
          <cell r="E54" t="str">
            <v>Conj. de Lanç. p/ Cabo Condutor,C/ Tensao Controlada E c/ Mensag, comp de Porta Bobina, Tensionador,Guincho Enrolador, Pux.</v>
          </cell>
          <cell r="F54" t="str">
            <v>FALTA</v>
          </cell>
          <cell r="G54" t="str">
            <v>FALTA</v>
          </cell>
          <cell r="H54" t="str">
            <v>FALTA</v>
          </cell>
          <cell r="I54" t="str">
            <v>FALTA</v>
          </cell>
          <cell r="J54" t="str">
            <v>FALTA</v>
          </cell>
          <cell r="K54" t="str">
            <v>FALTA</v>
          </cell>
          <cell r="L54" t="str">
            <v>FALTA</v>
          </cell>
          <cell r="M54" t="str">
            <v>FALTA</v>
          </cell>
          <cell r="N54" t="str">
            <v>FALTA</v>
          </cell>
          <cell r="O54" t="str">
            <v>FALTA</v>
          </cell>
          <cell r="P54" t="str">
            <v>FALTA</v>
          </cell>
          <cell r="Q54" t="str">
            <v>FALTA</v>
          </cell>
        </row>
        <row r="55">
          <cell r="B55" t="str">
            <v>ECJ02</v>
          </cell>
          <cell r="C55" t="str">
            <v>Conjunto Lanc Cabo Cond Tens Cont c/Mens</v>
          </cell>
          <cell r="D55" t="str">
            <v>h</v>
          </cell>
          <cell r="E55" t="str">
            <v xml:space="preserve">Conj. de Lanç. p/ Cabo Condutor, c/ Tensao Contr, S/ Mensag, composto de Porta Bobina, Tensionador, Puxador  E Rebobinadora.   </v>
          </cell>
          <cell r="F55" t="str">
            <v>FALTA</v>
          </cell>
          <cell r="G55" t="str">
            <v>FALTA</v>
          </cell>
          <cell r="H55" t="str">
            <v>FALTA</v>
          </cell>
          <cell r="I55" t="str">
            <v>FALTA</v>
          </cell>
          <cell r="J55" t="str">
            <v>FALTA</v>
          </cell>
          <cell r="K55" t="str">
            <v>FALTA</v>
          </cell>
          <cell r="L55" t="str">
            <v>FALTA</v>
          </cell>
          <cell r="M55" t="str">
            <v>FALTA</v>
          </cell>
          <cell r="N55" t="str">
            <v>FALTA</v>
          </cell>
          <cell r="O55" t="str">
            <v>FALTA</v>
          </cell>
          <cell r="P55" t="str">
            <v>FALTA</v>
          </cell>
          <cell r="Q55" t="str">
            <v>FALTA</v>
          </cell>
        </row>
        <row r="56">
          <cell r="B56" t="str">
            <v>ECJ03</v>
          </cell>
          <cell r="C56" t="str">
            <v>Conjunto Lanc p/Cabo Pr Acsr Tensao Cont</v>
          </cell>
          <cell r="D56" t="str">
            <v>h</v>
          </cell>
          <cell r="E56" t="str">
            <v xml:space="preserve">Conj. de Lanç. p/ Cabo para-Raios, Acsr, c/ Tensao Controlada, composto de Porta Bobina, Tensionador E Guincho Enrolador.  </v>
          </cell>
          <cell r="F56" t="str">
            <v>FALTA</v>
          </cell>
          <cell r="G56" t="str">
            <v>FALTA</v>
          </cell>
          <cell r="H56" t="str">
            <v>FALTA</v>
          </cell>
          <cell r="I56" t="str">
            <v>FALTA</v>
          </cell>
          <cell r="J56" t="str">
            <v>FALTA</v>
          </cell>
          <cell r="K56" t="str">
            <v>FALTA</v>
          </cell>
          <cell r="L56" t="str">
            <v>FALTA</v>
          </cell>
          <cell r="M56" t="str">
            <v>FALTA</v>
          </cell>
          <cell r="N56" t="str">
            <v>FALTA</v>
          </cell>
          <cell r="O56" t="str">
            <v>FALTA</v>
          </cell>
          <cell r="P56" t="str">
            <v>FALTA</v>
          </cell>
          <cell r="Q56" t="str">
            <v>FALTA</v>
          </cell>
        </row>
        <row r="57">
          <cell r="B57" t="str">
            <v>ECJ10</v>
          </cell>
          <cell r="C57" t="str">
            <v xml:space="preserve">Tensionador cap Frenagem 15T Dies 72Hp </v>
          </cell>
          <cell r="D57" t="str">
            <v>h</v>
          </cell>
          <cell r="E57" t="str">
            <v xml:space="preserve">Capacidade de Frenagem 15 T, diesel, 72 Hp.   -  ABEMI    </v>
          </cell>
          <cell r="F57" t="str">
            <v>FALTA</v>
          </cell>
          <cell r="G57" t="str">
            <v>FALTA</v>
          </cell>
          <cell r="H57" t="str">
            <v>FALTA</v>
          </cell>
          <cell r="I57" t="str">
            <v>FALTA</v>
          </cell>
          <cell r="J57" t="str">
            <v>FALTA</v>
          </cell>
          <cell r="K57" t="str">
            <v>FALTA</v>
          </cell>
          <cell r="L57" t="str">
            <v>FALTA</v>
          </cell>
          <cell r="M57" t="str">
            <v>FALTA</v>
          </cell>
          <cell r="N57" t="str">
            <v>FALTA</v>
          </cell>
          <cell r="O57" t="str">
            <v>FALTA</v>
          </cell>
          <cell r="P57" t="str">
            <v>FALTA</v>
          </cell>
          <cell r="Q57" t="str">
            <v>FALTA</v>
          </cell>
        </row>
        <row r="58">
          <cell r="B58" t="str">
            <v>ECJ17</v>
          </cell>
          <cell r="C58" t="str">
            <v>Rebobinador hidráulico para cabo piloto</v>
          </cell>
          <cell r="D58" t="str">
            <v>h</v>
          </cell>
          <cell r="E58" t="str">
            <v>Rebobinador Hidraulico para Cabo Piloto,(Tesmec 531/530/124)-ABEMI 8.14</v>
          </cell>
          <cell r="F58">
            <v>0</v>
          </cell>
          <cell r="G58">
            <v>0</v>
          </cell>
          <cell r="H58">
            <v>0</v>
          </cell>
          <cell r="I58">
            <v>0</v>
          </cell>
          <cell r="J58">
            <v>0</v>
          </cell>
          <cell r="K58">
            <v>0</v>
          </cell>
          <cell r="L58">
            <v>0</v>
          </cell>
          <cell r="M58">
            <v>0</v>
          </cell>
          <cell r="N58">
            <v>0</v>
          </cell>
          <cell r="O58">
            <v>0</v>
          </cell>
          <cell r="P58">
            <v>0</v>
          </cell>
          <cell r="Q58">
            <v>0</v>
          </cell>
        </row>
        <row r="59">
          <cell r="B59" t="str">
            <v>ECJ18</v>
          </cell>
          <cell r="C59" t="str">
            <v xml:space="preserve">Tensionador cap Frenagem 7T diesel 35Hp </v>
          </cell>
          <cell r="D59" t="str">
            <v>h</v>
          </cell>
          <cell r="E59" t="str">
            <v xml:space="preserve">Capacidade de Frenagem 7 T, diesel, 35 Hp.   -  ABEMI     </v>
          </cell>
          <cell r="F59" t="str">
            <v>FALTA</v>
          </cell>
          <cell r="G59" t="str">
            <v>FALTA</v>
          </cell>
          <cell r="H59" t="str">
            <v>FALTA</v>
          </cell>
          <cell r="I59" t="str">
            <v>FALTA</v>
          </cell>
          <cell r="J59" t="str">
            <v>FALTA</v>
          </cell>
          <cell r="K59" t="str">
            <v>FALTA</v>
          </cell>
          <cell r="L59" t="str">
            <v>FALTA</v>
          </cell>
          <cell r="M59" t="str">
            <v>FALTA</v>
          </cell>
          <cell r="N59" t="str">
            <v>FALTA</v>
          </cell>
          <cell r="O59" t="str">
            <v>FALTA</v>
          </cell>
          <cell r="P59" t="str">
            <v>FALTA</v>
          </cell>
          <cell r="Q59" t="str">
            <v>FALTA</v>
          </cell>
        </row>
        <row r="60">
          <cell r="B60" t="str">
            <v>ECJ19</v>
          </cell>
          <cell r="C60" t="str">
            <v xml:space="preserve">Tensionador cap Frenagem 12T diesel 35Hp </v>
          </cell>
          <cell r="D60" t="str">
            <v>h</v>
          </cell>
          <cell r="E60" t="str">
            <v xml:space="preserve">Capacidade de Frenagem 12 T, diesel, 35 Hp.   -  ABEMI    </v>
          </cell>
          <cell r="F60" t="str">
            <v>FALTA</v>
          </cell>
          <cell r="G60" t="str">
            <v>FALTA</v>
          </cell>
          <cell r="H60" t="str">
            <v>FALTA</v>
          </cell>
          <cell r="I60" t="str">
            <v>FALTA</v>
          </cell>
          <cell r="J60" t="str">
            <v>FALTA</v>
          </cell>
          <cell r="K60" t="str">
            <v>FALTA</v>
          </cell>
          <cell r="L60" t="str">
            <v>FALTA</v>
          </cell>
          <cell r="M60" t="str">
            <v>FALTA</v>
          </cell>
          <cell r="N60" t="str">
            <v>FALTA</v>
          </cell>
          <cell r="O60" t="str">
            <v>FALTA</v>
          </cell>
          <cell r="P60" t="str">
            <v>FALTA</v>
          </cell>
          <cell r="Q60" t="str">
            <v>FALTA</v>
          </cell>
        </row>
        <row r="61">
          <cell r="B61" t="str">
            <v>ECL01</v>
          </cell>
          <cell r="C61" t="str">
            <v>Cavalete porta bobina PR</v>
          </cell>
          <cell r="D61" t="str">
            <v>h</v>
          </cell>
          <cell r="F61">
            <v>1.73</v>
          </cell>
          <cell r="G61">
            <v>1.73</v>
          </cell>
          <cell r="H61">
            <v>1.74</v>
          </cell>
          <cell r="I61">
            <v>1.75</v>
          </cell>
          <cell r="J61">
            <v>1.75</v>
          </cell>
          <cell r="K61">
            <v>1.77</v>
          </cell>
          <cell r="L61">
            <v>0</v>
          </cell>
          <cell r="M61">
            <v>0</v>
          </cell>
          <cell r="N61">
            <v>0</v>
          </cell>
          <cell r="O61">
            <v>0</v>
          </cell>
          <cell r="P61">
            <v>0</v>
          </cell>
          <cell r="Q61">
            <v>0</v>
          </cell>
        </row>
        <row r="62">
          <cell r="B62" t="str">
            <v>ECL02</v>
          </cell>
          <cell r="C62" t="str">
            <v>Cavalete porta bobina Cabo Condutor</v>
          </cell>
          <cell r="D62" t="str">
            <v>h</v>
          </cell>
          <cell r="F62">
            <v>3.45</v>
          </cell>
          <cell r="G62">
            <v>3.46</v>
          </cell>
          <cell r="H62">
            <v>3.49</v>
          </cell>
          <cell r="I62">
            <v>3.5</v>
          </cell>
          <cell r="J62">
            <v>3.51</v>
          </cell>
          <cell r="K62">
            <v>3.54</v>
          </cell>
          <cell r="L62">
            <v>0</v>
          </cell>
          <cell r="M62">
            <v>0</v>
          </cell>
          <cell r="N62">
            <v>0</v>
          </cell>
          <cell r="O62">
            <v>0</v>
          </cell>
          <cell r="P62">
            <v>0</v>
          </cell>
          <cell r="Q62">
            <v>0</v>
          </cell>
        </row>
        <row r="63">
          <cell r="B63" t="str">
            <v>ECM01</v>
          </cell>
          <cell r="C63" t="str">
            <v>Compactador pneumático peso até 90Kg</v>
          </cell>
          <cell r="D63" t="str">
            <v>h</v>
          </cell>
          <cell r="E63" t="str">
            <v>Socador Pneumatico, Peso Ate 90Kg,   -  ABEMI    4.8.1</v>
          </cell>
          <cell r="F63">
            <v>0.45</v>
          </cell>
          <cell r="G63">
            <v>0.45</v>
          </cell>
          <cell r="H63">
            <v>0.46</v>
          </cell>
          <cell r="I63">
            <v>0.46</v>
          </cell>
          <cell r="J63">
            <v>0.46</v>
          </cell>
          <cell r="K63">
            <v>0.46</v>
          </cell>
          <cell r="L63">
            <v>0</v>
          </cell>
          <cell r="M63">
            <v>0</v>
          </cell>
          <cell r="N63">
            <v>0</v>
          </cell>
          <cell r="O63">
            <v>0</v>
          </cell>
          <cell r="P63">
            <v>0</v>
          </cell>
          <cell r="Q63">
            <v>0</v>
          </cell>
        </row>
        <row r="64">
          <cell r="B64" t="str">
            <v>ECM02</v>
          </cell>
          <cell r="C64" t="str">
            <v>Compactador vibratório elet peso até 90Kg</v>
          </cell>
          <cell r="D64" t="str">
            <v>h</v>
          </cell>
          <cell r="E64" t="str">
            <v>Soquete Vibratorio Eletrico. Peso Ate 90Kg, (Dynapac Lc-66E)   -  ABEMI    4.8.2</v>
          </cell>
          <cell r="F64">
            <v>0.72</v>
          </cell>
          <cell r="G64">
            <v>0.72</v>
          </cell>
          <cell r="H64">
            <v>0.73</v>
          </cell>
          <cell r="I64">
            <v>0.73</v>
          </cell>
          <cell r="J64">
            <v>0.73</v>
          </cell>
          <cell r="K64">
            <v>0.74</v>
          </cell>
          <cell r="L64">
            <v>0</v>
          </cell>
          <cell r="M64">
            <v>0</v>
          </cell>
          <cell r="N64">
            <v>0</v>
          </cell>
          <cell r="O64">
            <v>0</v>
          </cell>
          <cell r="P64">
            <v>0</v>
          </cell>
          <cell r="Q64">
            <v>0</v>
          </cell>
        </row>
        <row r="65">
          <cell r="B65" t="str">
            <v>ECM03</v>
          </cell>
          <cell r="C65" t="str">
            <v>Compactador vibratório gasolina peso até 78Kg</v>
          </cell>
          <cell r="D65" t="str">
            <v>h</v>
          </cell>
          <cell r="E65" t="str">
            <v>Soquete Vibratorio gasolina. Peso Ate 78Kg.(Dynapac Lc-71G)   -  ABEMI    4.8.3</v>
          </cell>
          <cell r="F65">
            <v>1.46</v>
          </cell>
          <cell r="G65">
            <v>1.46</v>
          </cell>
          <cell r="H65">
            <v>1.48</v>
          </cell>
          <cell r="I65">
            <v>1.48</v>
          </cell>
          <cell r="J65">
            <v>1.48</v>
          </cell>
          <cell r="K65">
            <v>1.5</v>
          </cell>
          <cell r="L65">
            <v>0</v>
          </cell>
          <cell r="M65">
            <v>0</v>
          </cell>
          <cell r="N65">
            <v>0</v>
          </cell>
          <cell r="O65">
            <v>0</v>
          </cell>
          <cell r="P65">
            <v>0</v>
          </cell>
          <cell r="Q65">
            <v>0</v>
          </cell>
        </row>
        <row r="66">
          <cell r="B66" t="str">
            <v>ECM04</v>
          </cell>
          <cell r="C66" t="str">
            <v>Compactador vibratório de placa elétrico Peso 72Kg</v>
          </cell>
          <cell r="D66" t="str">
            <v>h</v>
          </cell>
          <cell r="E66" t="str">
            <v>Vibratorio de Placa, Eletrico, Peso 72Kg, Impacto Dinamico 1100Kg (Dynapac Cm-04E).   -  ABEMI    4.8.4</v>
          </cell>
          <cell r="F66">
            <v>0.8</v>
          </cell>
          <cell r="G66">
            <v>0.8</v>
          </cell>
          <cell r="H66">
            <v>0.81</v>
          </cell>
          <cell r="I66">
            <v>0.81</v>
          </cell>
          <cell r="J66">
            <v>0.81</v>
          </cell>
          <cell r="K66">
            <v>0.82</v>
          </cell>
          <cell r="L66">
            <v>0</v>
          </cell>
          <cell r="M66">
            <v>0</v>
          </cell>
          <cell r="N66">
            <v>0</v>
          </cell>
          <cell r="O66">
            <v>0</v>
          </cell>
          <cell r="P66">
            <v>0</v>
          </cell>
          <cell r="Q66">
            <v>0</v>
          </cell>
        </row>
        <row r="67">
          <cell r="B67" t="str">
            <v>ECM05</v>
          </cell>
          <cell r="C67" t="str">
            <v>Compactador vibratório de placa gasolina  Peso 72Kg</v>
          </cell>
          <cell r="D67" t="str">
            <v>h</v>
          </cell>
          <cell r="E67" t="str">
            <v>Vibratorio de Placa, gasolina, Peso 72Kg, Impacto Dinamico 1100 Kg.(Dynapac Ls-30).   -  ABEMI    4.8.5</v>
          </cell>
          <cell r="F67">
            <v>0.81</v>
          </cell>
          <cell r="G67">
            <v>0.81</v>
          </cell>
          <cell r="H67">
            <v>0.82</v>
          </cell>
          <cell r="I67">
            <v>0.82</v>
          </cell>
          <cell r="J67">
            <v>0.82</v>
          </cell>
          <cell r="K67">
            <v>0.83</v>
          </cell>
          <cell r="L67">
            <v>0</v>
          </cell>
          <cell r="M67">
            <v>0</v>
          </cell>
          <cell r="N67">
            <v>0</v>
          </cell>
          <cell r="O67">
            <v>0</v>
          </cell>
          <cell r="P67">
            <v>0</v>
          </cell>
          <cell r="Q67">
            <v>0</v>
          </cell>
        </row>
        <row r="68">
          <cell r="B68" t="str">
            <v>ECM06</v>
          </cell>
          <cell r="C68" t="str">
            <v>Compactador vibratório de placa elétrico Peso 135Kg</v>
          </cell>
          <cell r="D68" t="str">
            <v>h</v>
          </cell>
          <cell r="E68" t="str">
            <v>Vibratorio de Placa, Eletrico, Peso 135Kg, Impacto Dinamico 1700 Kg.(Dynapac Cm-13E).   -  ABEMI    4.8.6</v>
          </cell>
          <cell r="F68">
            <v>1.44</v>
          </cell>
          <cell r="G68">
            <v>1.44</v>
          </cell>
          <cell r="H68">
            <v>1.46</v>
          </cell>
          <cell r="I68">
            <v>1.46</v>
          </cell>
          <cell r="J68">
            <v>1.46</v>
          </cell>
          <cell r="K68">
            <v>1.48</v>
          </cell>
          <cell r="L68">
            <v>0</v>
          </cell>
          <cell r="M68">
            <v>0</v>
          </cell>
          <cell r="N68">
            <v>0</v>
          </cell>
          <cell r="O68">
            <v>0</v>
          </cell>
          <cell r="P68">
            <v>0</v>
          </cell>
          <cell r="Q68">
            <v>0</v>
          </cell>
        </row>
        <row r="69">
          <cell r="B69" t="str">
            <v>ECM07</v>
          </cell>
          <cell r="C69" t="str">
            <v>Compactador vibratório de placa gasolina Peso 135Kg</v>
          </cell>
          <cell r="D69" t="str">
            <v>h</v>
          </cell>
          <cell r="E69" t="str">
            <v>Vibratorio de Placa, gasolina, Peso 135Kg, Impacto Dinamico 1700 Kg.(Dynapac Cm-13D)   -  ABEMI    4.8.7</v>
          </cell>
          <cell r="F69">
            <v>1.47</v>
          </cell>
          <cell r="G69">
            <v>1.47</v>
          </cell>
          <cell r="H69">
            <v>1.49</v>
          </cell>
          <cell r="I69">
            <v>1.49</v>
          </cell>
          <cell r="J69">
            <v>1.49</v>
          </cell>
          <cell r="K69">
            <v>1.51</v>
          </cell>
          <cell r="L69">
            <v>0</v>
          </cell>
          <cell r="M69">
            <v>0</v>
          </cell>
          <cell r="N69">
            <v>0</v>
          </cell>
          <cell r="O69">
            <v>0</v>
          </cell>
          <cell r="P69">
            <v>0</v>
          </cell>
          <cell r="Q69">
            <v>0</v>
          </cell>
        </row>
        <row r="70">
          <cell r="B70" t="str">
            <v>ECM08</v>
          </cell>
          <cell r="C70" t="str">
            <v>Compactador vibratório de placa Diesel  Peso 135Kg</v>
          </cell>
          <cell r="D70" t="str">
            <v>h</v>
          </cell>
          <cell r="E70" t="str">
            <v>Vibratorio de Placa, diesel, Peso 156Kg, Impacto Dinamico 1700 Kg. (Dynapac Cm-13D)   -  ABEMI    4.8.8</v>
          </cell>
          <cell r="F70">
            <v>1.93</v>
          </cell>
          <cell r="G70">
            <v>1.94</v>
          </cell>
          <cell r="H70">
            <v>1.95</v>
          </cell>
          <cell r="I70">
            <v>1.96</v>
          </cell>
          <cell r="J70">
            <v>1.96</v>
          </cell>
          <cell r="K70">
            <v>1.98</v>
          </cell>
          <cell r="L70">
            <v>0</v>
          </cell>
          <cell r="M70">
            <v>0</v>
          </cell>
          <cell r="N70">
            <v>0</v>
          </cell>
          <cell r="O70">
            <v>0</v>
          </cell>
          <cell r="P70">
            <v>0</v>
          </cell>
          <cell r="Q70">
            <v>0</v>
          </cell>
        </row>
        <row r="71">
          <cell r="B71" t="str">
            <v>ECM09</v>
          </cell>
          <cell r="C71" t="str">
            <v>Compactador vibratório de placa Eletrico Peso 385Kg</v>
          </cell>
          <cell r="D71" t="str">
            <v>h</v>
          </cell>
          <cell r="E71" t="str">
            <v>Vibratorio de Placa, Eletrico, Peso 385Kg, Impacto Dinamico 3000 Kg.(Dynapac Cm-20)   -  ABEMI    4.8.9</v>
          </cell>
          <cell r="F71">
            <v>3.01</v>
          </cell>
          <cell r="G71">
            <v>3.01</v>
          </cell>
          <cell r="H71">
            <v>3.04</v>
          </cell>
          <cell r="I71">
            <v>3.05</v>
          </cell>
          <cell r="J71">
            <v>3.06</v>
          </cell>
          <cell r="K71">
            <v>3.08</v>
          </cell>
          <cell r="L71">
            <v>0</v>
          </cell>
          <cell r="M71">
            <v>0</v>
          </cell>
          <cell r="N71">
            <v>0</v>
          </cell>
          <cell r="O71">
            <v>0</v>
          </cell>
          <cell r="P71">
            <v>0</v>
          </cell>
          <cell r="Q71">
            <v>0</v>
          </cell>
        </row>
        <row r="72">
          <cell r="B72" t="str">
            <v>ECM10</v>
          </cell>
          <cell r="C72" t="str">
            <v>Compactador  vibratório de placa gasolina Peso 385Kg</v>
          </cell>
          <cell r="D72" t="str">
            <v>h</v>
          </cell>
          <cell r="E72" t="str">
            <v>Vibratorio de Placa, gasolina, Peso 385Kg, Impacto Dinamico 3000Kg.(Dynapc Cm-20)   -  ABEMI    4.8.10</v>
          </cell>
          <cell r="F72">
            <v>4.67</v>
          </cell>
          <cell r="G72">
            <v>4.68</v>
          </cell>
          <cell r="H72">
            <v>4.7300000000000004</v>
          </cell>
          <cell r="I72">
            <v>4.74</v>
          </cell>
          <cell r="J72">
            <v>4.75</v>
          </cell>
          <cell r="K72">
            <v>4.79</v>
          </cell>
          <cell r="L72">
            <v>0</v>
          </cell>
          <cell r="M72">
            <v>0</v>
          </cell>
          <cell r="N72">
            <v>0</v>
          </cell>
          <cell r="O72">
            <v>0</v>
          </cell>
          <cell r="P72">
            <v>0</v>
          </cell>
          <cell r="Q72">
            <v>0</v>
          </cell>
        </row>
        <row r="73">
          <cell r="B73" t="str">
            <v>ECM11</v>
          </cell>
          <cell r="C73" t="str">
            <v>Compactador vibratório de placa Diesel Peso 415Kg</v>
          </cell>
          <cell r="D73" t="str">
            <v>h</v>
          </cell>
          <cell r="E73" t="str">
            <v>Vibratorio de Placa, diesel, Peso 415Kg, Impacto Dinamico 3000Kg.(Dynapac Cm-20)   -  ABEMI    4.8.11</v>
          </cell>
          <cell r="F73">
            <v>4.59</v>
          </cell>
          <cell r="G73">
            <v>4.5999999999999996</v>
          </cell>
          <cell r="H73">
            <v>4.6399999999999997</v>
          </cell>
          <cell r="I73">
            <v>4.6500000000000004</v>
          </cell>
          <cell r="J73">
            <v>4.66</v>
          </cell>
          <cell r="K73">
            <v>4.7</v>
          </cell>
          <cell r="L73">
            <v>0</v>
          </cell>
          <cell r="M73">
            <v>0</v>
          </cell>
          <cell r="N73">
            <v>0</v>
          </cell>
          <cell r="O73">
            <v>0</v>
          </cell>
          <cell r="P73">
            <v>0</v>
          </cell>
          <cell r="Q73">
            <v>0</v>
          </cell>
        </row>
        <row r="74">
          <cell r="B74" t="str">
            <v>ECO01</v>
          </cell>
          <cell r="C74" t="str">
            <v>Caminhao comboio de lubrificação 2000l</v>
          </cell>
          <cell r="D74" t="str">
            <v>h</v>
          </cell>
          <cell r="E74" t="str">
            <v>Caminhao comboio de Lubrificacao 2000l.   -  ABEMI    3.5.20</v>
          </cell>
          <cell r="F74">
            <v>40.85</v>
          </cell>
          <cell r="G74">
            <v>40.94</v>
          </cell>
          <cell r="H74">
            <v>41.3</v>
          </cell>
          <cell r="I74">
            <v>41.43</v>
          </cell>
          <cell r="J74">
            <v>41.51</v>
          </cell>
          <cell r="K74">
            <v>41.86</v>
          </cell>
          <cell r="L74">
            <v>0</v>
          </cell>
          <cell r="M74">
            <v>0</v>
          </cell>
          <cell r="N74">
            <v>0</v>
          </cell>
          <cell r="O74">
            <v>0</v>
          </cell>
          <cell r="P74">
            <v>0</v>
          </cell>
          <cell r="Q74">
            <v>0</v>
          </cell>
        </row>
        <row r="75">
          <cell r="B75" t="str">
            <v>ECO02</v>
          </cell>
          <cell r="C75" t="str">
            <v>Caminhao comboio de lubrificação 4000l</v>
          </cell>
          <cell r="D75" t="str">
            <v>h</v>
          </cell>
          <cell r="E75" t="str">
            <v>Caminhao comboio 4X2 de lubrificação 4000l   -  ABEMI    3.5.21</v>
          </cell>
          <cell r="F75">
            <v>42.3</v>
          </cell>
          <cell r="G75">
            <v>42.39</v>
          </cell>
          <cell r="H75">
            <v>42.77</v>
          </cell>
          <cell r="I75">
            <v>42.9</v>
          </cell>
          <cell r="J75">
            <v>42.99</v>
          </cell>
          <cell r="K75">
            <v>43.35</v>
          </cell>
          <cell r="L75">
            <v>0</v>
          </cell>
          <cell r="M75">
            <v>0</v>
          </cell>
          <cell r="N75">
            <v>0</v>
          </cell>
          <cell r="O75">
            <v>0</v>
          </cell>
          <cell r="P75">
            <v>0</v>
          </cell>
          <cell r="Q75">
            <v>0</v>
          </cell>
        </row>
        <row r="76">
          <cell r="B76" t="str">
            <v>ECP01</v>
          </cell>
          <cell r="C76" t="str">
            <v>Caminhao Pipa D'Agua</v>
          </cell>
          <cell r="D76" t="str">
            <v>h</v>
          </cell>
          <cell r="E76" t="str">
            <v>Pipa D'Agua, capacidade 8000L.   -  ABEMI    3.5.18</v>
          </cell>
          <cell r="F76">
            <v>33.96</v>
          </cell>
          <cell r="G76">
            <v>34.03</v>
          </cell>
          <cell r="H76">
            <v>34.33</v>
          </cell>
          <cell r="I76">
            <v>34.44</v>
          </cell>
          <cell r="J76">
            <v>34.51</v>
          </cell>
          <cell r="K76">
            <v>34.799999999999997</v>
          </cell>
          <cell r="L76">
            <v>0</v>
          </cell>
          <cell r="M76">
            <v>0</v>
          </cell>
          <cell r="N76">
            <v>0</v>
          </cell>
          <cell r="O76">
            <v>0</v>
          </cell>
          <cell r="P76">
            <v>0</v>
          </cell>
          <cell r="Q76">
            <v>0</v>
          </cell>
        </row>
        <row r="77">
          <cell r="B77" t="str">
            <v>ECS01</v>
          </cell>
          <cell r="C77" t="str">
            <v>Compressor motor diesel cap 160 PCM.</v>
          </cell>
          <cell r="D77" t="str">
            <v>h</v>
          </cell>
          <cell r="E77" t="str">
            <v>Diesel, capacidade 160 PCM.   -  ABEMI    5.1.2</v>
          </cell>
          <cell r="F77">
            <v>24.99</v>
          </cell>
          <cell r="G77">
            <v>25.04</v>
          </cell>
          <cell r="H77">
            <v>25.26</v>
          </cell>
          <cell r="I77">
            <v>25.34</v>
          </cell>
          <cell r="J77">
            <v>25.39</v>
          </cell>
          <cell r="K77">
            <v>25.6</v>
          </cell>
          <cell r="L77">
            <v>0</v>
          </cell>
          <cell r="M77">
            <v>0</v>
          </cell>
          <cell r="N77">
            <v>0</v>
          </cell>
          <cell r="O77">
            <v>0</v>
          </cell>
          <cell r="P77">
            <v>0</v>
          </cell>
          <cell r="Q77">
            <v>0</v>
          </cell>
        </row>
        <row r="78">
          <cell r="B78" t="str">
            <v>ECS02</v>
          </cell>
          <cell r="C78" t="str">
            <v>Compressor motor diesel cap 250 PCM</v>
          </cell>
          <cell r="D78" t="str">
            <v>h</v>
          </cell>
          <cell r="E78" t="str">
            <v>Diesel, capacidade 250 PCM.   -  ABEMI    5.1.3</v>
          </cell>
          <cell r="F78">
            <v>30.6</v>
          </cell>
          <cell r="G78">
            <v>30.66</v>
          </cell>
          <cell r="H78">
            <v>30.93</v>
          </cell>
          <cell r="I78">
            <v>31.03</v>
          </cell>
          <cell r="J78">
            <v>31.09</v>
          </cell>
          <cell r="K78">
            <v>31.35</v>
          </cell>
          <cell r="L78">
            <v>0</v>
          </cell>
          <cell r="M78">
            <v>0</v>
          </cell>
          <cell r="N78">
            <v>0</v>
          </cell>
          <cell r="O78">
            <v>0</v>
          </cell>
          <cell r="P78">
            <v>0</v>
          </cell>
          <cell r="Q78">
            <v>0</v>
          </cell>
        </row>
        <row r="79">
          <cell r="B79" t="str">
            <v>ECS03</v>
          </cell>
          <cell r="C79" t="str">
            <v>Compressor motor diesel cap 365 PCM</v>
          </cell>
          <cell r="D79" t="str">
            <v>h</v>
          </cell>
          <cell r="E79" t="str">
            <v>Diesel, capacidade 365 PCM.   -  ABEMI    5.1.5</v>
          </cell>
          <cell r="F79">
            <v>34.409999999999997</v>
          </cell>
          <cell r="G79">
            <v>34.49</v>
          </cell>
          <cell r="H79">
            <v>34.79</v>
          </cell>
          <cell r="I79">
            <v>34.9</v>
          </cell>
          <cell r="J79">
            <v>34.97</v>
          </cell>
          <cell r="K79">
            <v>35.26</v>
          </cell>
          <cell r="L79">
            <v>0</v>
          </cell>
          <cell r="M79">
            <v>0</v>
          </cell>
          <cell r="N79">
            <v>0</v>
          </cell>
          <cell r="O79">
            <v>0</v>
          </cell>
          <cell r="P79">
            <v>0</v>
          </cell>
          <cell r="Q79">
            <v>0</v>
          </cell>
        </row>
        <row r="80">
          <cell r="B80" t="str">
            <v>ECS04</v>
          </cell>
          <cell r="C80" t="str">
            <v>Compressor motor diesel cap 600 PCM</v>
          </cell>
          <cell r="D80" t="str">
            <v>h</v>
          </cell>
          <cell r="E80" t="str">
            <v>Diesel, capacidade 600 PCM.   -  ABEMI    5.1.7</v>
          </cell>
          <cell r="F80">
            <v>39.51</v>
          </cell>
          <cell r="G80">
            <v>39.6</v>
          </cell>
          <cell r="H80">
            <v>39.950000000000003</v>
          </cell>
          <cell r="I80">
            <v>40.07</v>
          </cell>
          <cell r="J80">
            <v>40.15</v>
          </cell>
          <cell r="K80">
            <v>40.49</v>
          </cell>
          <cell r="L80">
            <v>0</v>
          </cell>
          <cell r="M80">
            <v>0</v>
          </cell>
          <cell r="N80">
            <v>0</v>
          </cell>
          <cell r="O80">
            <v>0</v>
          </cell>
          <cell r="P80">
            <v>0</v>
          </cell>
          <cell r="Q80">
            <v>0</v>
          </cell>
        </row>
        <row r="81">
          <cell r="B81" t="str">
            <v>ECS05</v>
          </cell>
          <cell r="C81" t="str">
            <v>Compressor motor elétrico cap 70 PCM.</v>
          </cell>
          <cell r="D81" t="str">
            <v>h</v>
          </cell>
          <cell r="E81" t="str">
            <v>Eletrico, capacidade 70 PCM.   -  ABEMI    5.1.10</v>
          </cell>
          <cell r="F81">
            <v>2.33</v>
          </cell>
          <cell r="G81">
            <v>2.33</v>
          </cell>
          <cell r="H81">
            <v>2.35</v>
          </cell>
          <cell r="I81">
            <v>2.36</v>
          </cell>
          <cell r="J81">
            <v>2.36</v>
          </cell>
          <cell r="K81">
            <v>2.38</v>
          </cell>
          <cell r="L81">
            <v>0</v>
          </cell>
          <cell r="M81">
            <v>0</v>
          </cell>
          <cell r="N81">
            <v>0</v>
          </cell>
          <cell r="O81">
            <v>0</v>
          </cell>
          <cell r="P81">
            <v>0</v>
          </cell>
          <cell r="Q81">
            <v>0</v>
          </cell>
        </row>
        <row r="82">
          <cell r="B82" t="str">
            <v>ECS06</v>
          </cell>
          <cell r="C82" t="str">
            <v>Compressor motor elétrico cap 150 PCM</v>
          </cell>
          <cell r="D82" t="str">
            <v>h</v>
          </cell>
          <cell r="E82" t="str">
            <v>Eletrico, capacidade 150 PCM.   -  ABEMI    5.1.11</v>
          </cell>
          <cell r="F82">
            <v>8.59</v>
          </cell>
          <cell r="G82">
            <v>8.61</v>
          </cell>
          <cell r="H82">
            <v>8.68</v>
          </cell>
          <cell r="I82">
            <v>8.7100000000000009</v>
          </cell>
          <cell r="J82">
            <v>8.73</v>
          </cell>
          <cell r="K82">
            <v>8.8000000000000007</v>
          </cell>
          <cell r="L82">
            <v>0</v>
          </cell>
          <cell r="M82">
            <v>0</v>
          </cell>
          <cell r="N82">
            <v>0</v>
          </cell>
          <cell r="O82">
            <v>0</v>
          </cell>
          <cell r="P82">
            <v>0</v>
          </cell>
          <cell r="Q82">
            <v>0</v>
          </cell>
        </row>
        <row r="83">
          <cell r="B83" t="str">
            <v>ECS07</v>
          </cell>
          <cell r="C83" t="str">
            <v>Compressor motor elétrico cap 250 PCM</v>
          </cell>
          <cell r="D83" t="str">
            <v>h</v>
          </cell>
          <cell r="E83" t="str">
            <v>Eletrico, capacidade 250 PCM.   -  ABEMI    5.1.13</v>
          </cell>
          <cell r="F83">
            <v>14.17</v>
          </cell>
          <cell r="G83">
            <v>14.2</v>
          </cell>
          <cell r="H83">
            <v>14.33</v>
          </cell>
          <cell r="I83">
            <v>14.37</v>
          </cell>
          <cell r="J83">
            <v>14.4</v>
          </cell>
          <cell r="K83">
            <v>14.52</v>
          </cell>
          <cell r="L83">
            <v>0</v>
          </cell>
          <cell r="M83">
            <v>0</v>
          </cell>
          <cell r="N83">
            <v>0</v>
          </cell>
          <cell r="O83">
            <v>0</v>
          </cell>
          <cell r="P83">
            <v>0</v>
          </cell>
          <cell r="Q83">
            <v>0</v>
          </cell>
        </row>
        <row r="84">
          <cell r="B84" t="str">
            <v>ECS08</v>
          </cell>
          <cell r="C84" t="str">
            <v>Compressor motor elétrico cap 380 PCM</v>
          </cell>
          <cell r="D84" t="str">
            <v>h</v>
          </cell>
          <cell r="E84" t="str">
            <v>Eletrico, capacidade 380 PCM.   -  ABEMI    5.1.14</v>
          </cell>
          <cell r="F84">
            <v>18.47</v>
          </cell>
          <cell r="G84">
            <v>18.510000000000002</v>
          </cell>
          <cell r="H84">
            <v>18.670000000000002</v>
          </cell>
          <cell r="I84">
            <v>18.73</v>
          </cell>
          <cell r="J84">
            <v>18.77</v>
          </cell>
          <cell r="K84">
            <v>18.920000000000002</v>
          </cell>
          <cell r="L84">
            <v>0</v>
          </cell>
          <cell r="M84">
            <v>0</v>
          </cell>
          <cell r="N84">
            <v>0</v>
          </cell>
          <cell r="O84">
            <v>0</v>
          </cell>
          <cell r="P84">
            <v>0</v>
          </cell>
          <cell r="Q84">
            <v>0</v>
          </cell>
        </row>
        <row r="85">
          <cell r="B85" t="str">
            <v>ECS09</v>
          </cell>
          <cell r="C85" t="str">
            <v>Compressor motor elétrico cap 500 PCM</v>
          </cell>
          <cell r="D85" t="str">
            <v>h</v>
          </cell>
          <cell r="E85" t="str">
            <v>Eletrico, capacidade 500 PCM.   -  ABEMI    5.1.15</v>
          </cell>
          <cell r="F85">
            <v>22.48</v>
          </cell>
          <cell r="G85">
            <v>22.53</v>
          </cell>
          <cell r="H85">
            <v>22.73</v>
          </cell>
          <cell r="I85">
            <v>22.8</v>
          </cell>
          <cell r="J85">
            <v>22.85</v>
          </cell>
          <cell r="K85">
            <v>23.04</v>
          </cell>
          <cell r="L85">
            <v>0</v>
          </cell>
          <cell r="M85">
            <v>0</v>
          </cell>
          <cell r="N85">
            <v>0</v>
          </cell>
          <cell r="O85">
            <v>0</v>
          </cell>
          <cell r="P85">
            <v>0</v>
          </cell>
          <cell r="Q85">
            <v>0</v>
          </cell>
        </row>
        <row r="86">
          <cell r="B86" t="str">
            <v>ECS10</v>
          </cell>
          <cell r="C86" t="str">
            <v>Compressor motor diesel cap 175 PCM</v>
          </cell>
          <cell r="D86" t="str">
            <v>h</v>
          </cell>
          <cell r="E86" t="str">
            <v>Diesel, capacidade 175 PCM   -  ABEMI    5.1.2</v>
          </cell>
          <cell r="F86">
            <v>24.99</v>
          </cell>
          <cell r="G86">
            <v>25.04</v>
          </cell>
          <cell r="H86">
            <v>25.26</v>
          </cell>
          <cell r="I86">
            <v>25.34</v>
          </cell>
          <cell r="J86">
            <v>25.39</v>
          </cell>
          <cell r="K86">
            <v>25.6</v>
          </cell>
          <cell r="L86">
            <v>0</v>
          </cell>
          <cell r="M86">
            <v>0</v>
          </cell>
          <cell r="N86">
            <v>0</v>
          </cell>
          <cell r="O86">
            <v>0</v>
          </cell>
          <cell r="P86">
            <v>0</v>
          </cell>
          <cell r="Q86">
            <v>0</v>
          </cell>
        </row>
        <row r="87">
          <cell r="B87" t="str">
            <v>ECS11</v>
          </cell>
          <cell r="C87" t="str">
            <v>Compressor motor diesel, cap 125 PCM.</v>
          </cell>
          <cell r="D87" t="str">
            <v>h</v>
          </cell>
          <cell r="E87" t="str">
            <v>Diesel, capacidade 125 PCM.   -  ABEMI    5.1.1</v>
          </cell>
          <cell r="F87">
            <v>17.89</v>
          </cell>
          <cell r="G87">
            <v>17.93</v>
          </cell>
          <cell r="H87">
            <v>18.079999999999998</v>
          </cell>
          <cell r="I87">
            <v>18.14</v>
          </cell>
          <cell r="J87">
            <v>18.18</v>
          </cell>
          <cell r="K87">
            <v>18.329999999999998</v>
          </cell>
          <cell r="L87">
            <v>0</v>
          </cell>
          <cell r="M87">
            <v>0</v>
          </cell>
          <cell r="N87">
            <v>0</v>
          </cell>
          <cell r="O87">
            <v>0</v>
          </cell>
          <cell r="P87">
            <v>0</v>
          </cell>
          <cell r="Q87">
            <v>0</v>
          </cell>
        </row>
        <row r="88">
          <cell r="B88" t="str">
            <v>ECS12</v>
          </cell>
          <cell r="C88" t="str">
            <v>Compressor motor diesel cap 700 PCM</v>
          </cell>
          <cell r="D88" t="str">
            <v>h</v>
          </cell>
          <cell r="E88" t="str">
            <v>Diesel, Xa 350, capacidade 700 PCM.   -  ABEMI    5.1.8</v>
          </cell>
          <cell r="F88">
            <v>70.59</v>
          </cell>
          <cell r="G88">
            <v>70.739999999999995</v>
          </cell>
          <cell r="H88">
            <v>71.36</v>
          </cell>
          <cell r="I88">
            <v>71.58</v>
          </cell>
          <cell r="J88">
            <v>71.72</v>
          </cell>
          <cell r="K88">
            <v>72.319999999999993</v>
          </cell>
          <cell r="L88">
            <v>0</v>
          </cell>
          <cell r="M88">
            <v>0</v>
          </cell>
          <cell r="N88">
            <v>0</v>
          </cell>
          <cell r="O88">
            <v>0</v>
          </cell>
          <cell r="P88">
            <v>0</v>
          </cell>
          <cell r="Q88">
            <v>0</v>
          </cell>
        </row>
        <row r="89">
          <cell r="B89" t="str">
            <v>ECT01</v>
          </cell>
          <cell r="C89" t="str">
            <v>Carreta e Cavalo Mecanico 32t</v>
          </cell>
          <cell r="D89" t="str">
            <v>h</v>
          </cell>
          <cell r="E89" t="str">
            <v>Cavalo Mecanico capacidade de Tracao 32T e Carreta para Cargas Secas cap. 27/32T, 3 Eixos.   -  ABEMI    3.1.2+3.3.3</v>
          </cell>
          <cell r="F89">
            <v>52.8</v>
          </cell>
          <cell r="G89">
            <v>52.91</v>
          </cell>
          <cell r="H89">
            <v>53.37</v>
          </cell>
          <cell r="I89">
            <v>53.54</v>
          </cell>
          <cell r="J89">
            <v>53.65</v>
          </cell>
          <cell r="K89">
            <v>54.1</v>
          </cell>
          <cell r="L89">
            <v>0</v>
          </cell>
          <cell r="M89">
            <v>0</v>
          </cell>
          <cell r="N89">
            <v>0</v>
          </cell>
          <cell r="O89">
            <v>0</v>
          </cell>
          <cell r="P89">
            <v>0</v>
          </cell>
          <cell r="Q89">
            <v>0</v>
          </cell>
        </row>
        <row r="90">
          <cell r="B90" t="str">
            <v>ECT02</v>
          </cell>
          <cell r="C90" t="str">
            <v>Carreta Carga Seca 20/25t 2Eixos</v>
          </cell>
          <cell r="D90" t="str">
            <v>h</v>
          </cell>
          <cell r="E90" t="str">
            <v>Carga Seca , capacidade 20/25t , 2Eixos   -  ABEMI    3.3.2</v>
          </cell>
          <cell r="F90">
            <v>9.16</v>
          </cell>
          <cell r="G90">
            <v>9.18</v>
          </cell>
          <cell r="H90">
            <v>9.26</v>
          </cell>
          <cell r="I90">
            <v>9.2899999999999991</v>
          </cell>
          <cell r="J90">
            <v>9.31</v>
          </cell>
          <cell r="K90">
            <v>9.39</v>
          </cell>
          <cell r="L90">
            <v>0</v>
          </cell>
          <cell r="M90">
            <v>0</v>
          </cell>
          <cell r="N90">
            <v>0</v>
          </cell>
          <cell r="O90">
            <v>0</v>
          </cell>
          <cell r="P90">
            <v>0</v>
          </cell>
          <cell r="Q90">
            <v>0</v>
          </cell>
        </row>
        <row r="91">
          <cell r="B91" t="str">
            <v>ECT03</v>
          </cell>
          <cell r="C91" t="str">
            <v>Carreta Carga Seca 27/32t 3Eixos</v>
          </cell>
          <cell r="D91" t="str">
            <v>h</v>
          </cell>
          <cell r="E91" t="str">
            <v>Carga Seca , capacidade 27/32t , 3 Eixos   -  ABEMI    3.3.3</v>
          </cell>
          <cell r="F91">
            <v>11.43</v>
          </cell>
          <cell r="G91">
            <v>11.45</v>
          </cell>
          <cell r="H91">
            <v>11.55</v>
          </cell>
          <cell r="I91">
            <v>11.59</v>
          </cell>
          <cell r="J91">
            <v>11.61</v>
          </cell>
          <cell r="K91">
            <v>11.71</v>
          </cell>
          <cell r="L91">
            <v>0</v>
          </cell>
          <cell r="M91">
            <v>0</v>
          </cell>
          <cell r="N91">
            <v>0</v>
          </cell>
          <cell r="O91">
            <v>0</v>
          </cell>
          <cell r="P91">
            <v>0</v>
          </cell>
          <cell r="Q91">
            <v>0</v>
          </cell>
        </row>
        <row r="92">
          <cell r="B92" t="str">
            <v>ECT04</v>
          </cell>
          <cell r="C92" t="str">
            <v>Carreta Prancha Reta/Reb 15t 1 Eixo</v>
          </cell>
          <cell r="D92" t="str">
            <v>h</v>
          </cell>
          <cell r="E92" t="str">
            <v>Rreta ou Rebaixada, capacidade 15t, 1 Eixos.   -  ABEMI    3.3.9</v>
          </cell>
          <cell r="F92">
            <v>8.3800000000000008</v>
          </cell>
          <cell r="G92">
            <v>8.4</v>
          </cell>
          <cell r="H92">
            <v>8.4700000000000006</v>
          </cell>
          <cell r="I92">
            <v>8.5</v>
          </cell>
          <cell r="J92">
            <v>8.52</v>
          </cell>
          <cell r="K92">
            <v>8.59</v>
          </cell>
          <cell r="L92">
            <v>0</v>
          </cell>
          <cell r="M92">
            <v>0</v>
          </cell>
          <cell r="N92">
            <v>0</v>
          </cell>
          <cell r="O92">
            <v>0</v>
          </cell>
          <cell r="P92">
            <v>0</v>
          </cell>
          <cell r="Q92">
            <v>0</v>
          </cell>
        </row>
        <row r="93">
          <cell r="B93" t="str">
            <v>ECT05</v>
          </cell>
          <cell r="C93" t="str">
            <v>Carreta Prancha Reta/Reb 30t 2Eixo</v>
          </cell>
          <cell r="D93" t="str">
            <v>h</v>
          </cell>
          <cell r="E93" t="str">
            <v>Reta/Rebaixada, capacidade 30t, 2Eixos.   -  ABEMI    3.3.10</v>
          </cell>
          <cell r="F93">
            <v>11.11</v>
          </cell>
          <cell r="G93">
            <v>11.14</v>
          </cell>
          <cell r="H93">
            <v>11.24</v>
          </cell>
          <cell r="I93">
            <v>11.27</v>
          </cell>
          <cell r="J93">
            <v>11.29</v>
          </cell>
          <cell r="K93">
            <v>11.39</v>
          </cell>
          <cell r="L93">
            <v>0</v>
          </cell>
          <cell r="M93">
            <v>0</v>
          </cell>
          <cell r="N93">
            <v>0</v>
          </cell>
          <cell r="O93">
            <v>0</v>
          </cell>
          <cell r="P93">
            <v>0</v>
          </cell>
          <cell r="Q93">
            <v>0</v>
          </cell>
        </row>
        <row r="94">
          <cell r="B94" t="str">
            <v>ECT06</v>
          </cell>
          <cell r="C94" t="str">
            <v>Carreta Prancha Reta/Reb 45t 3Eixos</v>
          </cell>
          <cell r="D94" t="str">
            <v>h</v>
          </cell>
          <cell r="E94" t="str">
            <v>Carreta Carrega-Tudo, Plataforma Reta ou Rebaixada, capac 45t, 3 Eixos-ABEMI 3.3.12</v>
          </cell>
          <cell r="F94">
            <v>12.74</v>
          </cell>
          <cell r="G94">
            <v>12.77</v>
          </cell>
          <cell r="H94">
            <v>12.88</v>
          </cell>
          <cell r="I94">
            <v>12.92</v>
          </cell>
          <cell r="J94">
            <v>12.95</v>
          </cell>
          <cell r="K94">
            <v>13.05</v>
          </cell>
          <cell r="L94">
            <v>0</v>
          </cell>
          <cell r="M94">
            <v>0</v>
          </cell>
          <cell r="N94">
            <v>0</v>
          </cell>
          <cell r="O94">
            <v>0</v>
          </cell>
          <cell r="P94">
            <v>0</v>
          </cell>
          <cell r="Q94">
            <v>0</v>
          </cell>
        </row>
        <row r="95">
          <cell r="B95" t="str">
            <v>ECU01</v>
          </cell>
          <cell r="C95" t="str">
            <v>Curvadora tubos hidráulica manual cap 6"</v>
          </cell>
          <cell r="D95" t="str">
            <v>h</v>
          </cell>
          <cell r="E95" t="str">
            <v>Hidraulica, Manual, capacidade 6".   -  ABEMI    9.13</v>
          </cell>
          <cell r="F95">
            <v>1.18</v>
          </cell>
          <cell r="G95">
            <v>1.19</v>
          </cell>
          <cell r="H95">
            <v>1.2</v>
          </cell>
          <cell r="I95">
            <v>1.2</v>
          </cell>
          <cell r="J95">
            <v>1.2</v>
          </cell>
          <cell r="K95">
            <v>1.21</v>
          </cell>
          <cell r="L95">
            <v>0</v>
          </cell>
          <cell r="M95">
            <v>0</v>
          </cell>
          <cell r="N95">
            <v>0</v>
          </cell>
          <cell r="O95">
            <v>0</v>
          </cell>
          <cell r="P95">
            <v>0</v>
          </cell>
          <cell r="Q95">
            <v>0</v>
          </cell>
        </row>
        <row r="96">
          <cell r="B96" t="str">
            <v>ECV01</v>
          </cell>
          <cell r="C96" t="str">
            <v>Cavalo Mecanico  Tracao  32t</v>
          </cell>
          <cell r="D96" t="str">
            <v>h</v>
          </cell>
          <cell r="E96" t="str">
            <v>Capacidade Tracao 32T   -  ABEMI    3.1.2</v>
          </cell>
          <cell r="F96">
            <v>41.37</v>
          </cell>
          <cell r="G96">
            <v>41.45</v>
          </cell>
          <cell r="H96">
            <v>41.82</v>
          </cell>
          <cell r="I96">
            <v>41.95</v>
          </cell>
          <cell r="J96">
            <v>42.03</v>
          </cell>
          <cell r="K96">
            <v>42.39</v>
          </cell>
          <cell r="L96">
            <v>0</v>
          </cell>
          <cell r="M96">
            <v>0</v>
          </cell>
          <cell r="N96">
            <v>0</v>
          </cell>
          <cell r="O96">
            <v>0</v>
          </cell>
          <cell r="P96">
            <v>0</v>
          </cell>
          <cell r="Q96">
            <v>0</v>
          </cell>
        </row>
        <row r="97">
          <cell r="B97" t="str">
            <v>EDB01</v>
          </cell>
          <cell r="C97" t="str">
            <v xml:space="preserve">Distribuidor de Agreg Reb L 3,5M 1,5M3 </v>
          </cell>
          <cell r="D97" t="str">
            <v>h</v>
          </cell>
          <cell r="E97" t="str">
            <v xml:space="preserve">Rebocavel c/ 6 Pneus, Largura Util 3,5M, capacidade 1,5 M3   -  ABEMI    </v>
          </cell>
          <cell r="F97" t="str">
            <v>FALTA</v>
          </cell>
          <cell r="G97" t="str">
            <v>FALTA</v>
          </cell>
          <cell r="H97" t="str">
            <v>FALTA</v>
          </cell>
          <cell r="I97" t="str">
            <v>FALTA</v>
          </cell>
          <cell r="J97" t="str">
            <v>FALTA</v>
          </cell>
          <cell r="K97" t="str">
            <v>FALTA</v>
          </cell>
          <cell r="L97" t="str">
            <v>FALTA</v>
          </cell>
          <cell r="M97" t="str">
            <v>FALTA</v>
          </cell>
          <cell r="N97" t="str">
            <v>FALTA</v>
          </cell>
          <cell r="O97" t="str">
            <v>FALTA</v>
          </cell>
          <cell r="P97" t="str">
            <v>FALTA</v>
          </cell>
          <cell r="Q97" t="str">
            <v>FALTA</v>
          </cell>
        </row>
        <row r="98">
          <cell r="B98" t="str">
            <v>EDI01</v>
          </cell>
          <cell r="C98" t="str">
            <v>Distanciometro Wild-DI 1000</v>
          </cell>
          <cell r="D98" t="str">
            <v>h</v>
          </cell>
          <cell r="E98" t="str">
            <v>Medidor Eletronico de Distancia, Wild-Di 1000.   -  ABEMI    7.13.2</v>
          </cell>
          <cell r="F98">
            <v>8.18</v>
          </cell>
          <cell r="G98">
            <v>8.1999999999999993</v>
          </cell>
          <cell r="H98">
            <v>8.27</v>
          </cell>
          <cell r="I98">
            <v>8.3000000000000007</v>
          </cell>
          <cell r="J98">
            <v>8.32</v>
          </cell>
          <cell r="K98">
            <v>8.39</v>
          </cell>
          <cell r="L98">
            <v>0</v>
          </cell>
          <cell r="M98">
            <v>0</v>
          </cell>
          <cell r="N98">
            <v>0</v>
          </cell>
          <cell r="O98">
            <v>0</v>
          </cell>
          <cell r="P98">
            <v>0</v>
          </cell>
          <cell r="Q98">
            <v>0</v>
          </cell>
        </row>
        <row r="99">
          <cell r="B99" t="str">
            <v>EDR01</v>
          </cell>
          <cell r="C99" t="str">
            <v>Dragline Escavadeira c/ Lanca Dragline</v>
          </cell>
          <cell r="D99" t="str">
            <v>h</v>
          </cell>
          <cell r="E99" t="str">
            <v xml:space="preserve">Escavadeira com Lanca Dragline.   -  ABEMI    </v>
          </cell>
          <cell r="F99" t="str">
            <v>FALTA</v>
          </cell>
          <cell r="G99" t="str">
            <v>FALTA</v>
          </cell>
          <cell r="H99" t="str">
            <v>FALTA</v>
          </cell>
          <cell r="I99" t="str">
            <v>FALTA</v>
          </cell>
          <cell r="J99" t="str">
            <v>FALTA</v>
          </cell>
          <cell r="K99" t="str">
            <v>FALTA</v>
          </cell>
          <cell r="L99" t="str">
            <v>FALTA</v>
          </cell>
          <cell r="M99" t="str">
            <v>FALTA</v>
          </cell>
          <cell r="N99" t="str">
            <v>FALTA</v>
          </cell>
          <cell r="O99" t="str">
            <v>FALTA</v>
          </cell>
          <cell r="P99" t="str">
            <v>FALTA</v>
          </cell>
          <cell r="Q99" t="str">
            <v>FALTA</v>
          </cell>
        </row>
        <row r="100">
          <cell r="B100" t="str">
            <v>EDU01</v>
          </cell>
          <cell r="C100" t="str">
            <v>Dumper Cacamba basculante p/ gravidade cap 750L</v>
          </cell>
          <cell r="D100" t="str">
            <v>h</v>
          </cell>
          <cell r="E100" t="str">
            <v>Com Cacamba de Basculamento Por Gravidade,   capacidade 750 L.   -  ABEMI    4.3.4</v>
          </cell>
          <cell r="F100">
            <v>7.57</v>
          </cell>
          <cell r="G100">
            <v>7.59</v>
          </cell>
          <cell r="H100">
            <v>7.66</v>
          </cell>
          <cell r="I100">
            <v>7.68</v>
          </cell>
          <cell r="J100">
            <v>7.7</v>
          </cell>
          <cell r="K100">
            <v>7.76</v>
          </cell>
          <cell r="L100">
            <v>0</v>
          </cell>
          <cell r="M100">
            <v>0</v>
          </cell>
          <cell r="N100">
            <v>0</v>
          </cell>
          <cell r="O100">
            <v>0</v>
          </cell>
          <cell r="P100">
            <v>0</v>
          </cell>
          <cell r="Q100">
            <v>0</v>
          </cell>
        </row>
        <row r="101">
          <cell r="B101" t="str">
            <v>EDU02</v>
          </cell>
          <cell r="C101" t="str">
            <v>Dumper Cacamba  basculante p/ gravidade cap 1000L</v>
          </cell>
          <cell r="D101" t="str">
            <v>h</v>
          </cell>
          <cell r="E101" t="str">
            <v>Com Cacamba de Basculamento Por Gravidade,   capacidade 1000 L.   -  ABEMI    4.3.5</v>
          </cell>
          <cell r="F101">
            <v>7.63</v>
          </cell>
          <cell r="G101">
            <v>7.65</v>
          </cell>
          <cell r="H101">
            <v>7.72</v>
          </cell>
          <cell r="I101">
            <v>7.74</v>
          </cell>
          <cell r="J101">
            <v>7.76</v>
          </cell>
          <cell r="K101">
            <v>7.82</v>
          </cell>
          <cell r="L101">
            <v>0</v>
          </cell>
          <cell r="M101">
            <v>0</v>
          </cell>
          <cell r="N101">
            <v>0</v>
          </cell>
          <cell r="O101">
            <v>0</v>
          </cell>
          <cell r="P101">
            <v>0</v>
          </cell>
          <cell r="Q101">
            <v>0</v>
          </cell>
        </row>
        <row r="102">
          <cell r="B102" t="str">
            <v>EEG01</v>
          </cell>
          <cell r="C102" t="str">
            <v>Espargidor de Asfalto</v>
          </cell>
          <cell r="D102" t="str">
            <v>h</v>
          </cell>
          <cell r="E102" t="str">
            <v>Espargidor de Asfalto, Montado sobre Chassis de Caminhao.   -  ABEMI    3.5.18 + 15%</v>
          </cell>
          <cell r="F102">
            <v>33.020000000000003</v>
          </cell>
          <cell r="G102">
            <v>33.090000000000003</v>
          </cell>
          <cell r="H102">
            <v>33.39</v>
          </cell>
          <cell r="I102">
            <v>33.49</v>
          </cell>
          <cell r="J102">
            <v>33.56</v>
          </cell>
          <cell r="K102">
            <v>33.840000000000003</v>
          </cell>
          <cell r="L102">
            <v>0</v>
          </cell>
          <cell r="M102">
            <v>0</v>
          </cell>
          <cell r="N102">
            <v>0</v>
          </cell>
          <cell r="O102">
            <v>0</v>
          </cell>
          <cell r="P102">
            <v>0</v>
          </cell>
          <cell r="Q102">
            <v>0</v>
          </cell>
        </row>
        <row r="103">
          <cell r="B103" t="str">
            <v>EEM01</v>
          </cell>
          <cell r="C103" t="str">
            <v>Empilhadeira Motor Agas cap 1,5t</v>
          </cell>
          <cell r="D103" t="str">
            <v>h</v>
          </cell>
          <cell r="E103" t="str">
            <v xml:space="preserve">Motor Agasolina, capacidade 1,5 T.   -  ABEMI    </v>
          </cell>
          <cell r="F103" t="str">
            <v>FALTA</v>
          </cell>
          <cell r="G103" t="str">
            <v>FALTA</v>
          </cell>
          <cell r="H103" t="str">
            <v>FALTA</v>
          </cell>
          <cell r="I103" t="str">
            <v>FALTA</v>
          </cell>
          <cell r="J103" t="str">
            <v>FALTA</v>
          </cell>
          <cell r="K103" t="str">
            <v>FALTA</v>
          </cell>
          <cell r="L103" t="str">
            <v>FALTA</v>
          </cell>
          <cell r="M103" t="str">
            <v>FALTA</v>
          </cell>
          <cell r="N103" t="str">
            <v>FALTA</v>
          </cell>
          <cell r="O103" t="str">
            <v>FALTA</v>
          </cell>
          <cell r="P103" t="str">
            <v>FALTA</v>
          </cell>
          <cell r="Q103" t="str">
            <v>FALTA</v>
          </cell>
        </row>
        <row r="104">
          <cell r="B104" t="str">
            <v>EEM02</v>
          </cell>
          <cell r="C104" t="str">
            <v>Empilhadeira Motor a combustao cap 3t</v>
          </cell>
          <cell r="D104" t="str">
            <v>h</v>
          </cell>
          <cell r="E104" t="str">
            <v>Motor Acombustao, capacidade 3t.   -  ABEMI    3.7.1</v>
          </cell>
          <cell r="F104">
            <v>19.89</v>
          </cell>
          <cell r="G104">
            <v>19.93</v>
          </cell>
          <cell r="H104">
            <v>20.11</v>
          </cell>
          <cell r="I104">
            <v>20.170000000000002</v>
          </cell>
          <cell r="J104">
            <v>20.21</v>
          </cell>
          <cell r="K104">
            <v>20.38</v>
          </cell>
          <cell r="L104">
            <v>0</v>
          </cell>
          <cell r="M104">
            <v>0</v>
          </cell>
          <cell r="N104">
            <v>0</v>
          </cell>
          <cell r="O104">
            <v>0</v>
          </cell>
          <cell r="P104">
            <v>0</v>
          </cell>
          <cell r="Q104">
            <v>0</v>
          </cell>
        </row>
        <row r="105">
          <cell r="B105" t="str">
            <v>EES01</v>
          </cell>
          <cell r="C105" t="str">
            <v>Escreiper Rebocavel</v>
          </cell>
          <cell r="D105" t="str">
            <v>h</v>
          </cell>
          <cell r="E105" t="str">
            <v xml:space="preserve">Escreiper Rebocavel   -  ABEMI    </v>
          </cell>
          <cell r="F105" t="str">
            <v>FALTA</v>
          </cell>
          <cell r="G105" t="str">
            <v>FALTA</v>
          </cell>
          <cell r="H105" t="str">
            <v>FALTA</v>
          </cell>
          <cell r="I105" t="str">
            <v>FALTA</v>
          </cell>
          <cell r="J105" t="str">
            <v>FALTA</v>
          </cell>
          <cell r="K105" t="str">
            <v>FALTA</v>
          </cell>
          <cell r="L105" t="str">
            <v>FALTA</v>
          </cell>
          <cell r="M105" t="str">
            <v>FALTA</v>
          </cell>
          <cell r="N105" t="str">
            <v>FALTA</v>
          </cell>
          <cell r="O105" t="str">
            <v>FALTA</v>
          </cell>
          <cell r="P105" t="str">
            <v>FALTA</v>
          </cell>
          <cell r="Q105" t="str">
            <v>FALTA</v>
          </cell>
        </row>
        <row r="106">
          <cell r="B106" t="str">
            <v>EET01</v>
          </cell>
          <cell r="C106" t="str">
            <v>Escoramento tubular equipado c/ braçadeiras/luva -Mills</v>
          </cell>
          <cell r="D106" t="str">
            <v>m</v>
          </cell>
          <cell r="E106" t="str">
            <v>Escoramento Tubular, Equipado c/ Bracadeiras, Luvas, Forcados, Etc. ( Tipo Mills, Rohrou Similar ).   -  ABEMI    4.11.1</v>
          </cell>
          <cell r="F106">
            <v>0.01</v>
          </cell>
          <cell r="G106">
            <v>0.01</v>
          </cell>
          <cell r="H106">
            <v>0.01</v>
          </cell>
          <cell r="I106">
            <v>0.01</v>
          </cell>
          <cell r="J106">
            <v>0.01</v>
          </cell>
          <cell r="K106">
            <v>0.01</v>
          </cell>
          <cell r="L106">
            <v>0</v>
          </cell>
          <cell r="M106">
            <v>0</v>
          </cell>
          <cell r="N106">
            <v>0</v>
          </cell>
          <cell r="O106">
            <v>0</v>
          </cell>
          <cell r="P106">
            <v>0</v>
          </cell>
          <cell r="Q106">
            <v>0</v>
          </cell>
        </row>
        <row r="107">
          <cell r="B107" t="str">
            <v>EET02</v>
          </cell>
          <cell r="C107" t="str">
            <v>Escoramento em quadros modulados 4/6t - Mills</v>
          </cell>
          <cell r="D107" t="str">
            <v>kg</v>
          </cell>
          <cell r="E107" t="str">
            <v>Escoramento Em Quadros Modulados, cap  4/6T p/ Mont ( Tipo Mills-Tour, Etem-Rohr ou Similar ).   -  ABEMI    4.11.2</v>
          </cell>
          <cell r="F107">
            <v>0</v>
          </cell>
          <cell r="G107">
            <v>0</v>
          </cell>
          <cell r="H107">
            <v>0</v>
          </cell>
          <cell r="I107">
            <v>0</v>
          </cell>
          <cell r="J107">
            <v>0</v>
          </cell>
          <cell r="K107">
            <v>0</v>
          </cell>
          <cell r="L107">
            <v>0</v>
          </cell>
          <cell r="M107">
            <v>0</v>
          </cell>
          <cell r="N107">
            <v>0</v>
          </cell>
          <cell r="O107">
            <v>0</v>
          </cell>
          <cell r="P107">
            <v>0</v>
          </cell>
          <cell r="Q107">
            <v>0</v>
          </cell>
        </row>
        <row r="108">
          <cell r="B108" t="str">
            <v>EET03</v>
          </cell>
          <cell r="C108" t="str">
            <v>Escoramento tubular leve  2t -Jahu</v>
          </cell>
          <cell r="D108" t="str">
            <v>m</v>
          </cell>
          <cell r="E108" t="str">
            <v>Escoramento Leve Modulado, capacidade Ate 2T Por Montante ( Tipo Jahu, Estub ou Similar ).   -  ABEMI    4.11.3</v>
          </cell>
          <cell r="F108">
            <v>0.01</v>
          </cell>
          <cell r="G108">
            <v>0.01</v>
          </cell>
          <cell r="H108">
            <v>0.01</v>
          </cell>
          <cell r="I108">
            <v>0.01</v>
          </cell>
          <cell r="J108">
            <v>0.01</v>
          </cell>
          <cell r="K108">
            <v>0.01</v>
          </cell>
          <cell r="L108">
            <v>0</v>
          </cell>
          <cell r="M108">
            <v>0</v>
          </cell>
          <cell r="N108">
            <v>0</v>
          </cell>
          <cell r="O108">
            <v>0</v>
          </cell>
          <cell r="P108">
            <v>0</v>
          </cell>
          <cell r="Q108">
            <v>0</v>
          </cell>
        </row>
        <row r="109">
          <cell r="B109" t="str">
            <v>EET04</v>
          </cell>
          <cell r="C109" t="str">
            <v>Escoramento Tubular Telescópico altura 1,8 a 4,8m  5t -Jahu</v>
          </cell>
          <cell r="D109" t="str">
            <v>pç</v>
          </cell>
          <cell r="E109" t="str">
            <v>Escoramento com Tubos Telescopicos,  altura entre 1,8 a 4,8m capacidade  5t (Tipo Jahu, Escoraco ou Similar). ABEM 4.11.4</v>
          </cell>
          <cell r="F109">
            <v>0.02</v>
          </cell>
          <cell r="G109">
            <v>0.02</v>
          </cell>
          <cell r="H109">
            <v>0.02</v>
          </cell>
          <cell r="I109">
            <v>0.02</v>
          </cell>
          <cell r="J109">
            <v>0.02</v>
          </cell>
          <cell r="K109">
            <v>0.02</v>
          </cell>
          <cell r="L109">
            <v>0</v>
          </cell>
          <cell r="M109">
            <v>0</v>
          </cell>
          <cell r="N109">
            <v>0</v>
          </cell>
          <cell r="O109">
            <v>0</v>
          </cell>
          <cell r="P109">
            <v>0</v>
          </cell>
          <cell r="Q109">
            <v>0</v>
          </cell>
        </row>
        <row r="110">
          <cell r="B110" t="str">
            <v>EGD</v>
          </cell>
          <cell r="C110" t="str">
            <v>Grade de Disco</v>
          </cell>
          <cell r="D110" t="str">
            <v>h</v>
          </cell>
          <cell r="E110" t="str">
            <v/>
          </cell>
          <cell r="F110">
            <v>0</v>
          </cell>
          <cell r="G110">
            <v>0</v>
          </cell>
          <cell r="H110">
            <v>0</v>
          </cell>
          <cell r="I110">
            <v>0</v>
          </cell>
          <cell r="J110">
            <v>0</v>
          </cell>
          <cell r="K110">
            <v>0</v>
          </cell>
          <cell r="L110">
            <v>0</v>
          </cell>
          <cell r="M110">
            <v>0</v>
          </cell>
          <cell r="N110">
            <v>0</v>
          </cell>
          <cell r="O110">
            <v>0</v>
          </cell>
          <cell r="P110">
            <v>0</v>
          </cell>
          <cell r="Q110">
            <v>0</v>
          </cell>
        </row>
        <row r="111">
          <cell r="B111" t="str">
            <v>EGE01</v>
          </cell>
          <cell r="C111" t="str">
            <v>Guincho Eletromecanico, 5t</v>
          </cell>
          <cell r="D111" t="str">
            <v>h</v>
          </cell>
          <cell r="E111" t="str">
            <v>Guincho Eletromecanico, 5 t.   -  ABEMI</v>
          </cell>
          <cell r="F111" t="str">
            <v>FALTA</v>
          </cell>
          <cell r="G111" t="str">
            <v>FALTA</v>
          </cell>
          <cell r="H111" t="str">
            <v>FALTA</v>
          </cell>
          <cell r="I111" t="str">
            <v>FALTA</v>
          </cell>
          <cell r="J111" t="str">
            <v>FALTA</v>
          </cell>
          <cell r="K111" t="str">
            <v>FALTA</v>
          </cell>
          <cell r="L111" t="str">
            <v>FALTA</v>
          </cell>
          <cell r="M111" t="str">
            <v>FALTA</v>
          </cell>
          <cell r="N111" t="str">
            <v>FALTA</v>
          </cell>
          <cell r="O111" t="str">
            <v>FALTA</v>
          </cell>
          <cell r="P111" t="str">
            <v>FALTA</v>
          </cell>
          <cell r="Q111" t="str">
            <v>FALTA</v>
          </cell>
        </row>
        <row r="112">
          <cell r="B112" t="str">
            <v>EGE02</v>
          </cell>
          <cell r="C112" t="str">
            <v>Guincho c/ Freio de alav e Tambor 5tm manual</v>
          </cell>
          <cell r="D112" t="str">
            <v>h</v>
          </cell>
          <cell r="E112" t="str">
            <v>Capacidade 5t, com Freio de Alavanca e Tambor(Manual)   -  ABEMI    1.6.1</v>
          </cell>
          <cell r="F112">
            <v>0.94</v>
          </cell>
          <cell r="G112">
            <v>0.94</v>
          </cell>
          <cell r="H112">
            <v>0.95</v>
          </cell>
          <cell r="I112">
            <v>0.95</v>
          </cell>
          <cell r="J112">
            <v>0.95</v>
          </cell>
          <cell r="K112">
            <v>0.96</v>
          </cell>
          <cell r="L112">
            <v>0</v>
          </cell>
          <cell r="M112">
            <v>0</v>
          </cell>
          <cell r="N112">
            <v>0</v>
          </cell>
          <cell r="O112">
            <v>0</v>
          </cell>
          <cell r="P112">
            <v>0</v>
          </cell>
          <cell r="Q112">
            <v>0</v>
          </cell>
        </row>
        <row r="113">
          <cell r="B113" t="str">
            <v>EGE03</v>
          </cell>
          <cell r="C113" t="str">
            <v>Guincho (puller) tração até 8t  motor diesel 110HP</v>
          </cell>
          <cell r="D113" t="str">
            <v>h</v>
          </cell>
          <cell r="E113" t="str">
            <v>Puller, capacidade de Tracao 8t, diesel, 110 Hp, para 1 E 2 Cabos Pilotos Simultaneos(Tesmec 521/080/21)   -  ABEMI    8.5</v>
          </cell>
          <cell r="F113">
            <v>34.15</v>
          </cell>
          <cell r="G113">
            <v>34.22</v>
          </cell>
          <cell r="H113">
            <v>34.520000000000003</v>
          </cell>
          <cell r="I113">
            <v>34.630000000000003</v>
          </cell>
          <cell r="J113">
            <v>34.700000000000003</v>
          </cell>
          <cell r="K113">
            <v>34.99</v>
          </cell>
          <cell r="L113">
            <v>0</v>
          </cell>
          <cell r="M113">
            <v>0</v>
          </cell>
          <cell r="N113">
            <v>0</v>
          </cell>
          <cell r="O113">
            <v>0</v>
          </cell>
          <cell r="P113">
            <v>0</v>
          </cell>
          <cell r="Q113">
            <v>0</v>
          </cell>
        </row>
        <row r="114">
          <cell r="B114" t="str">
            <v>EGE04</v>
          </cell>
          <cell r="C114" t="str">
            <v>Guincho (puller) tração até 15t  motor diesel 220HP e reb.</v>
          </cell>
          <cell r="D114" t="str">
            <v>h</v>
          </cell>
          <cell r="E114" t="str">
            <v>Puller cap de Tracao 15t, diesel, 220 Hp. p/ 1 E 2 Cabos Pilotos Simult,  02 Rebob Incorp. (Tesmec 523/150/21)   -  ABEMI    8.4</v>
          </cell>
          <cell r="F114">
            <v>70</v>
          </cell>
          <cell r="G114">
            <v>70.150000000000006</v>
          </cell>
          <cell r="H114">
            <v>70.77</v>
          </cell>
          <cell r="I114">
            <v>70.989999999999995</v>
          </cell>
          <cell r="J114">
            <v>71.13</v>
          </cell>
          <cell r="K114">
            <v>71.73</v>
          </cell>
          <cell r="L114">
            <v>0</v>
          </cell>
          <cell r="M114">
            <v>0</v>
          </cell>
          <cell r="N114">
            <v>0</v>
          </cell>
          <cell r="O114">
            <v>0</v>
          </cell>
          <cell r="P114">
            <v>0</v>
          </cell>
          <cell r="Q114">
            <v>0</v>
          </cell>
        </row>
        <row r="115">
          <cell r="B115" t="str">
            <v>EGE05</v>
          </cell>
          <cell r="C115" t="str">
            <v>Guincho (puller) tração até 18t  motor diesel 370HP</v>
          </cell>
          <cell r="D115" t="str">
            <v>h</v>
          </cell>
          <cell r="E115" t="str">
            <v>Puller capacidade de Tracao 18t, diesel, 370 Hp, para Tracionar 1 Cabo Piloto 24Mm (Tesmec 521/180/11)   -  ABEMI    8.3</v>
          </cell>
          <cell r="F115">
            <v>108.29</v>
          </cell>
          <cell r="G115">
            <v>108.52</v>
          </cell>
          <cell r="H115">
            <v>109.48</v>
          </cell>
          <cell r="I115">
            <v>109.82</v>
          </cell>
          <cell r="J115">
            <v>110.04</v>
          </cell>
          <cell r="K115">
            <v>110.96</v>
          </cell>
          <cell r="L115">
            <v>0</v>
          </cell>
          <cell r="M115">
            <v>0</v>
          </cell>
          <cell r="N115">
            <v>0</v>
          </cell>
          <cell r="O115">
            <v>0</v>
          </cell>
          <cell r="P115">
            <v>0</v>
          </cell>
          <cell r="Q115">
            <v>0</v>
          </cell>
        </row>
        <row r="116">
          <cell r="B116" t="str">
            <v>EGE06</v>
          </cell>
          <cell r="C116" t="str">
            <v>Guincho (puller) tração até 12t motor diesel 150HP</v>
          </cell>
          <cell r="D116" t="str">
            <v/>
          </cell>
          <cell r="E116" t="str">
            <v>Puller, cap de Tracao 12t, diesel, 150 Hp, (Timberland Modelo P-250-359D.Atr)-ABEMI 8.1</v>
          </cell>
          <cell r="F116">
            <v>75.39</v>
          </cell>
          <cell r="G116">
            <v>75.55</v>
          </cell>
          <cell r="H116">
            <v>76.209999999999994</v>
          </cell>
          <cell r="I116">
            <v>76.45</v>
          </cell>
          <cell r="J116">
            <v>76.599999999999994</v>
          </cell>
          <cell r="K116">
            <v>77.25</v>
          </cell>
          <cell r="L116">
            <v>0</v>
          </cell>
          <cell r="M116">
            <v>0</v>
          </cell>
          <cell r="N116">
            <v>0</v>
          </cell>
          <cell r="O116">
            <v>0</v>
          </cell>
          <cell r="P116">
            <v>0</v>
          </cell>
          <cell r="Q116">
            <v>0</v>
          </cell>
        </row>
        <row r="117">
          <cell r="B117" t="str">
            <v>EGE07</v>
          </cell>
          <cell r="C117" t="str">
            <v>Guincho (puller) tração até 18t  2 motores diesel 150HP</v>
          </cell>
          <cell r="D117" t="str">
            <v>h</v>
          </cell>
          <cell r="E117" t="str">
            <v>Puller, capacidade de Tracao 18t, com 2 Motores diesel 150 Hp, (Timberland Modelo P-400 - 395D.Atr)   -  ABEMI    8.2</v>
          </cell>
          <cell r="F117">
            <v>84.87</v>
          </cell>
          <cell r="G117">
            <v>85.05</v>
          </cell>
          <cell r="H117">
            <v>85.8</v>
          </cell>
          <cell r="I117">
            <v>86.07</v>
          </cell>
          <cell r="J117">
            <v>86.24</v>
          </cell>
          <cell r="K117">
            <v>86.97</v>
          </cell>
          <cell r="L117">
            <v>0</v>
          </cell>
          <cell r="M117">
            <v>0</v>
          </cell>
          <cell r="N117">
            <v>0</v>
          </cell>
          <cell r="O117">
            <v>0</v>
          </cell>
          <cell r="P117">
            <v>0</v>
          </cell>
          <cell r="Q117">
            <v>0</v>
          </cell>
        </row>
        <row r="118">
          <cell r="B118" t="str">
            <v>EGE08</v>
          </cell>
          <cell r="C118" t="str">
            <v>Guincho (puller) tração até 6t  motor diesel 140HP</v>
          </cell>
          <cell r="D118" t="str">
            <v>h</v>
          </cell>
          <cell r="E118" t="str">
            <v>Puller, capacidade de Tracao 6T, diesel, 140 Hp, (Timberland Mod P-60-03-18 Oht ou Tesmec 524/2)   -  ABEMI    8.6</v>
          </cell>
          <cell r="F118">
            <v>32.32</v>
          </cell>
          <cell r="G118">
            <v>32.39</v>
          </cell>
          <cell r="H118">
            <v>32.68</v>
          </cell>
          <cell r="I118">
            <v>32.78</v>
          </cell>
          <cell r="J118">
            <v>32.85</v>
          </cell>
          <cell r="K118">
            <v>33.119999999999997</v>
          </cell>
          <cell r="L118">
            <v>0</v>
          </cell>
          <cell r="M118">
            <v>0</v>
          </cell>
          <cell r="N118">
            <v>0</v>
          </cell>
          <cell r="O118">
            <v>0</v>
          </cell>
          <cell r="P118">
            <v>0</v>
          </cell>
          <cell r="Q118">
            <v>0</v>
          </cell>
        </row>
        <row r="119">
          <cell r="B119" t="str">
            <v>EGG01</v>
          </cell>
          <cell r="C119" t="str">
            <v>Grupo Gerador cap 25 kVA</v>
          </cell>
          <cell r="D119" t="str">
            <v>h</v>
          </cell>
          <cell r="E119" t="str">
            <v>Capacidade 25 kVA.   -  ABEMI    10.1.1</v>
          </cell>
          <cell r="F119">
            <v>4.12</v>
          </cell>
          <cell r="G119">
            <v>4.13</v>
          </cell>
          <cell r="H119">
            <v>4.17</v>
          </cell>
          <cell r="I119">
            <v>4.18</v>
          </cell>
          <cell r="J119">
            <v>4.1900000000000004</v>
          </cell>
          <cell r="K119">
            <v>4.22</v>
          </cell>
          <cell r="L119">
            <v>0</v>
          </cell>
          <cell r="M119">
            <v>0</v>
          </cell>
          <cell r="N119">
            <v>0</v>
          </cell>
          <cell r="O119">
            <v>0</v>
          </cell>
          <cell r="P119">
            <v>0</v>
          </cell>
          <cell r="Q119">
            <v>0</v>
          </cell>
        </row>
        <row r="120">
          <cell r="B120" t="str">
            <v>EGG02</v>
          </cell>
          <cell r="C120" t="str">
            <v>Grupo Gerador cap 35 kVA</v>
          </cell>
          <cell r="D120" t="str">
            <v>h</v>
          </cell>
          <cell r="E120" t="str">
            <v>Capacidade 35 kVA.   -  ABEMI    10.1.3</v>
          </cell>
          <cell r="F120">
            <v>4.8899999999999997</v>
          </cell>
          <cell r="G120">
            <v>4.9000000000000004</v>
          </cell>
          <cell r="H120">
            <v>4.9400000000000004</v>
          </cell>
          <cell r="I120">
            <v>4.96</v>
          </cell>
          <cell r="J120">
            <v>4.97</v>
          </cell>
          <cell r="K120">
            <v>5.01</v>
          </cell>
          <cell r="L120">
            <v>0</v>
          </cell>
          <cell r="M120">
            <v>0</v>
          </cell>
          <cell r="N120">
            <v>0</v>
          </cell>
          <cell r="O120">
            <v>0</v>
          </cell>
          <cell r="P120">
            <v>0</v>
          </cell>
          <cell r="Q120">
            <v>0</v>
          </cell>
        </row>
        <row r="121">
          <cell r="B121" t="str">
            <v>EGG03</v>
          </cell>
          <cell r="C121" t="str">
            <v>Grupo Gerador cap 60 kVA</v>
          </cell>
          <cell r="D121" t="str">
            <v>h</v>
          </cell>
          <cell r="E121" t="str">
            <v>Capacidade 60 kVA.   -  ABEMI    10.1.5</v>
          </cell>
          <cell r="F121">
            <v>6.35</v>
          </cell>
          <cell r="G121">
            <v>6.36</v>
          </cell>
          <cell r="H121">
            <v>6.42</v>
          </cell>
          <cell r="I121">
            <v>6.44</v>
          </cell>
          <cell r="J121">
            <v>6.45</v>
          </cell>
          <cell r="K121">
            <v>6.51</v>
          </cell>
          <cell r="L121">
            <v>0</v>
          </cell>
          <cell r="M121">
            <v>0</v>
          </cell>
          <cell r="N121">
            <v>0</v>
          </cell>
          <cell r="O121">
            <v>0</v>
          </cell>
          <cell r="P121">
            <v>0</v>
          </cell>
          <cell r="Q121">
            <v>0</v>
          </cell>
        </row>
        <row r="122">
          <cell r="B122" t="str">
            <v>EGG04</v>
          </cell>
          <cell r="C122" t="str">
            <v>Grupo Gerador cap  3 kVA</v>
          </cell>
          <cell r="D122" t="str">
            <v>h</v>
          </cell>
          <cell r="E122" t="str">
            <v>Capacidade 3 kVA.   -  ABEMI</v>
          </cell>
          <cell r="F122" t="str">
            <v>FALTA</v>
          </cell>
          <cell r="G122" t="str">
            <v>FALTA</v>
          </cell>
          <cell r="H122" t="str">
            <v>FALTA</v>
          </cell>
          <cell r="I122" t="str">
            <v>FALTA</v>
          </cell>
          <cell r="J122" t="str">
            <v>FALTA</v>
          </cell>
          <cell r="K122" t="str">
            <v>FALTA</v>
          </cell>
          <cell r="L122" t="str">
            <v>FALTA</v>
          </cell>
          <cell r="M122" t="str">
            <v>FALTA</v>
          </cell>
          <cell r="N122" t="str">
            <v>FALTA</v>
          </cell>
          <cell r="O122" t="str">
            <v>FALTA</v>
          </cell>
          <cell r="P122" t="str">
            <v>FALTA</v>
          </cell>
          <cell r="Q122" t="str">
            <v>FALTA</v>
          </cell>
        </row>
        <row r="123">
          <cell r="B123" t="str">
            <v>EGG05</v>
          </cell>
          <cell r="C123" t="str">
            <v>Grupo Gerador cap  6 kVA</v>
          </cell>
          <cell r="D123" t="str">
            <v>h</v>
          </cell>
          <cell r="E123" t="str">
            <v>Capacidade 6 kVA.   -  ABEMI</v>
          </cell>
          <cell r="F123" t="str">
            <v>FALTA</v>
          </cell>
          <cell r="G123" t="str">
            <v>FALTA</v>
          </cell>
          <cell r="H123" t="str">
            <v>FALTA</v>
          </cell>
          <cell r="I123" t="str">
            <v>FALTA</v>
          </cell>
          <cell r="J123" t="str">
            <v>FALTA</v>
          </cell>
          <cell r="K123" t="str">
            <v>FALTA</v>
          </cell>
          <cell r="L123" t="str">
            <v>FALTA</v>
          </cell>
          <cell r="M123" t="str">
            <v>FALTA</v>
          </cell>
          <cell r="N123" t="str">
            <v>FALTA</v>
          </cell>
          <cell r="O123" t="str">
            <v>FALTA</v>
          </cell>
          <cell r="P123" t="str">
            <v>FALTA</v>
          </cell>
          <cell r="Q123" t="str">
            <v>FALTA</v>
          </cell>
        </row>
        <row r="124">
          <cell r="B124" t="str">
            <v>EGG06</v>
          </cell>
          <cell r="C124" t="str">
            <v>Grupo Gerador cap 10 kVA</v>
          </cell>
          <cell r="D124" t="str">
            <v>h</v>
          </cell>
          <cell r="E124" t="str">
            <v>Capacidade 10 kVA.   -  ABEMI</v>
          </cell>
          <cell r="F124" t="str">
            <v>FALTA</v>
          </cell>
          <cell r="G124" t="str">
            <v>FALTA</v>
          </cell>
          <cell r="H124" t="str">
            <v>FALTA</v>
          </cell>
          <cell r="I124" t="str">
            <v>FALTA</v>
          </cell>
          <cell r="J124" t="str">
            <v>FALTA</v>
          </cell>
          <cell r="K124" t="str">
            <v>FALTA</v>
          </cell>
          <cell r="L124" t="str">
            <v>FALTA</v>
          </cell>
          <cell r="M124" t="str">
            <v>FALTA</v>
          </cell>
          <cell r="N124" t="str">
            <v>FALTA</v>
          </cell>
          <cell r="O124" t="str">
            <v>FALTA</v>
          </cell>
          <cell r="P124" t="str">
            <v>FALTA</v>
          </cell>
          <cell r="Q124" t="str">
            <v>FALTA</v>
          </cell>
        </row>
        <row r="125">
          <cell r="B125" t="str">
            <v>EGG07</v>
          </cell>
          <cell r="C125" t="str">
            <v>Grupo Gerador cap 20 kVA</v>
          </cell>
          <cell r="D125" t="str">
            <v>h</v>
          </cell>
          <cell r="E125" t="str">
            <v>Capacidade 20 kVA.   -  ABEMI</v>
          </cell>
          <cell r="F125" t="str">
            <v>FALTA</v>
          </cell>
          <cell r="G125" t="str">
            <v>FALTA</v>
          </cell>
          <cell r="H125" t="str">
            <v>FALTA</v>
          </cell>
          <cell r="I125" t="str">
            <v>FALTA</v>
          </cell>
          <cell r="J125" t="str">
            <v>FALTA</v>
          </cell>
          <cell r="K125" t="str">
            <v>FALTA</v>
          </cell>
          <cell r="L125" t="str">
            <v>FALTA</v>
          </cell>
          <cell r="M125" t="str">
            <v>FALTA</v>
          </cell>
          <cell r="N125" t="str">
            <v>FALTA</v>
          </cell>
          <cell r="O125" t="str">
            <v>FALTA</v>
          </cell>
          <cell r="P125" t="str">
            <v>FALTA</v>
          </cell>
          <cell r="Q125" t="str">
            <v>FALTA</v>
          </cell>
        </row>
        <row r="126">
          <cell r="B126" t="str">
            <v>EGR01</v>
          </cell>
          <cell r="C126" t="str">
            <v>Grade Rebocavel</v>
          </cell>
          <cell r="D126" t="str">
            <v>h</v>
          </cell>
          <cell r="E126" t="str">
            <v xml:space="preserve">Grade Rebocavel.   -  ABEMI    </v>
          </cell>
          <cell r="F126" t="str">
            <v>FALTA</v>
          </cell>
          <cell r="G126" t="str">
            <v>FALTA</v>
          </cell>
          <cell r="H126" t="str">
            <v>FALTA</v>
          </cell>
          <cell r="I126" t="str">
            <v>FALTA</v>
          </cell>
          <cell r="J126" t="str">
            <v>FALTA</v>
          </cell>
          <cell r="K126" t="str">
            <v>FALTA</v>
          </cell>
          <cell r="L126" t="str">
            <v>FALTA</v>
          </cell>
          <cell r="M126" t="str">
            <v>FALTA</v>
          </cell>
          <cell r="N126" t="str">
            <v>FALTA</v>
          </cell>
          <cell r="O126" t="str">
            <v>FALTA</v>
          </cell>
          <cell r="P126" t="str">
            <v>FALTA</v>
          </cell>
          <cell r="Q126" t="str">
            <v>FALTA</v>
          </cell>
        </row>
        <row r="127">
          <cell r="B127" t="str">
            <v>EGU01</v>
          </cell>
          <cell r="C127" t="str">
            <v>Guindaste Pneus Lanca Fixa  3m cap 5t</v>
          </cell>
          <cell r="D127" t="str">
            <v>h</v>
          </cell>
          <cell r="E127" t="str">
            <v>Sobre Pneus, Lanca Fixa Maxima 3 M, cap 5t.   -  ABEMI    1.1.1.1</v>
          </cell>
          <cell r="F127">
            <v>22.75</v>
          </cell>
          <cell r="G127">
            <v>22.8</v>
          </cell>
          <cell r="H127">
            <v>23</v>
          </cell>
          <cell r="I127">
            <v>23.07</v>
          </cell>
          <cell r="J127">
            <v>23.12</v>
          </cell>
          <cell r="K127">
            <v>23.31</v>
          </cell>
          <cell r="L127">
            <v>0</v>
          </cell>
          <cell r="M127">
            <v>0</v>
          </cell>
          <cell r="N127">
            <v>0</v>
          </cell>
          <cell r="O127">
            <v>0</v>
          </cell>
          <cell r="P127">
            <v>0</v>
          </cell>
          <cell r="Q127">
            <v>0</v>
          </cell>
        </row>
        <row r="128">
          <cell r="B128" t="str">
            <v>EGU02</v>
          </cell>
          <cell r="C128" t="str">
            <v>Guindaste Pneus Lanca Tel 18m Autopropelido 15t</v>
          </cell>
          <cell r="D128" t="str">
            <v>h</v>
          </cell>
          <cell r="E128" t="str">
            <v>Sobre Pneus, Lanca Telescopica Maxima 18m,  Autopropelido, capacidade 15t.   -  ABEMI    1.2.1.4</v>
          </cell>
          <cell r="F128">
            <v>51.02</v>
          </cell>
          <cell r="G128">
            <v>51.13</v>
          </cell>
          <cell r="H128">
            <v>51.58</v>
          </cell>
          <cell r="I128">
            <v>51.74</v>
          </cell>
          <cell r="J128">
            <v>51.84</v>
          </cell>
          <cell r="K128">
            <v>52.28</v>
          </cell>
          <cell r="L128">
            <v>0</v>
          </cell>
          <cell r="M128">
            <v>0</v>
          </cell>
          <cell r="N128">
            <v>0</v>
          </cell>
          <cell r="O128">
            <v>0</v>
          </cell>
          <cell r="P128">
            <v>0</v>
          </cell>
          <cell r="Q128">
            <v>0</v>
          </cell>
        </row>
        <row r="129">
          <cell r="B129" t="str">
            <v>EGU03</v>
          </cell>
          <cell r="C129" t="str">
            <v>Guindaste Pneus Lanca Tel 24m Autopropelido, 20t</v>
          </cell>
          <cell r="D129" t="str">
            <v>h</v>
          </cell>
          <cell r="E129" t="str">
            <v>Sobre Pneus, Lanca Telescopica Maxima 24m,  Autopropelido, capacidade 20t.   -  ABEMI    1.2.1.6</v>
          </cell>
          <cell r="F129">
            <v>57.52</v>
          </cell>
          <cell r="G129">
            <v>57.64</v>
          </cell>
          <cell r="H129">
            <v>58.15</v>
          </cell>
          <cell r="I129">
            <v>58.33</v>
          </cell>
          <cell r="J129">
            <v>58.45</v>
          </cell>
          <cell r="K129">
            <v>58.94</v>
          </cell>
          <cell r="L129">
            <v>0</v>
          </cell>
          <cell r="M129">
            <v>0</v>
          </cell>
          <cell r="N129">
            <v>0</v>
          </cell>
          <cell r="O129">
            <v>0</v>
          </cell>
          <cell r="P129">
            <v>0</v>
          </cell>
          <cell r="Q129">
            <v>0</v>
          </cell>
        </row>
        <row r="130">
          <cell r="B130" t="str">
            <v>EGU04</v>
          </cell>
          <cell r="C130" t="str">
            <v>Guindaste Pneus Lanca Tel 32m Autopropelido 30t</v>
          </cell>
          <cell r="D130" t="str">
            <v>h</v>
          </cell>
          <cell r="E130" t="str">
            <v>Sobre Pneus, Lanca Telescopica Maxima 32m,  Autopropelido, capacidade 30 t.   -  ABEMI    1.2.1.8</v>
          </cell>
          <cell r="F130">
            <v>71.569999999999993</v>
          </cell>
          <cell r="G130">
            <v>71.72</v>
          </cell>
          <cell r="H130">
            <v>72.36</v>
          </cell>
          <cell r="I130">
            <v>72.58</v>
          </cell>
          <cell r="J130">
            <v>72.73</v>
          </cell>
          <cell r="K130">
            <v>73.33</v>
          </cell>
          <cell r="L130">
            <v>0</v>
          </cell>
          <cell r="M130">
            <v>0</v>
          </cell>
          <cell r="N130">
            <v>0</v>
          </cell>
          <cell r="O130">
            <v>0</v>
          </cell>
          <cell r="P130">
            <v>0</v>
          </cell>
          <cell r="Q130">
            <v>0</v>
          </cell>
        </row>
        <row r="131">
          <cell r="B131" t="str">
            <v>EGU05</v>
          </cell>
          <cell r="C131" t="str">
            <v>Guindaste Pneus Lanca Tel 30m Autopropelido 40t</v>
          </cell>
          <cell r="D131" t="str">
            <v>h</v>
          </cell>
          <cell r="E131" t="str">
            <v>Sobre Pneus, Lanca Telescopica Maxima 30m,  Autopropelido, capacidade 40t.   -  ABEMI    1.2.1.10</v>
          </cell>
          <cell r="F131">
            <v>109.14</v>
          </cell>
          <cell r="G131">
            <v>109.37</v>
          </cell>
          <cell r="H131">
            <v>110.34</v>
          </cell>
          <cell r="I131">
            <v>110.68</v>
          </cell>
          <cell r="J131">
            <v>110.9</v>
          </cell>
          <cell r="K131">
            <v>111.83</v>
          </cell>
          <cell r="L131">
            <v>0</v>
          </cell>
          <cell r="M131">
            <v>0</v>
          </cell>
          <cell r="N131">
            <v>0</v>
          </cell>
          <cell r="O131">
            <v>0</v>
          </cell>
          <cell r="P131">
            <v>0</v>
          </cell>
          <cell r="Q131">
            <v>0</v>
          </cell>
        </row>
        <row r="132">
          <cell r="B132" t="str">
            <v>EGU06</v>
          </cell>
          <cell r="C132" t="str">
            <v>Guindaste Pneus Lanca Tel 45M Autopropelido 60t</v>
          </cell>
          <cell r="D132" t="str">
            <v>h</v>
          </cell>
          <cell r="E132" t="str">
            <v>Sobre Pneus, Lanca Telescopica Maxima 45m,  Autopropelido, capacidade 60t.   -  ABEMI    1.2.1.13</v>
          </cell>
          <cell r="F132">
            <v>134.63</v>
          </cell>
          <cell r="G132">
            <v>134.91999999999999</v>
          </cell>
          <cell r="H132">
            <v>136.11000000000001</v>
          </cell>
          <cell r="I132">
            <v>136.53</v>
          </cell>
          <cell r="J132">
            <v>136.80000000000001</v>
          </cell>
          <cell r="K132">
            <v>137.94999999999999</v>
          </cell>
          <cell r="L132">
            <v>0</v>
          </cell>
          <cell r="M132">
            <v>0</v>
          </cell>
          <cell r="N132">
            <v>0</v>
          </cell>
          <cell r="O132">
            <v>0</v>
          </cell>
          <cell r="P132">
            <v>0</v>
          </cell>
          <cell r="Q132">
            <v>0</v>
          </cell>
        </row>
        <row r="133">
          <cell r="B133" t="str">
            <v>EGU07</v>
          </cell>
          <cell r="C133" t="str">
            <v>Guindaste Pneus Lanca Fix 30m Autopropelido 35t</v>
          </cell>
          <cell r="D133" t="str">
            <v>h</v>
          </cell>
          <cell r="E133" t="str">
            <v>Sobre Pneus, Lanca Fixa Maxima 30m, Autopropelido, capacidade 35 t.   -  ABEMI    1.1.3.1</v>
          </cell>
          <cell r="F133">
            <v>62.6</v>
          </cell>
          <cell r="G133">
            <v>62.73</v>
          </cell>
          <cell r="H133">
            <v>63.28</v>
          </cell>
          <cell r="I133">
            <v>63.48</v>
          </cell>
          <cell r="J133">
            <v>63.61</v>
          </cell>
          <cell r="K133">
            <v>64.14</v>
          </cell>
          <cell r="L133">
            <v>0</v>
          </cell>
          <cell r="M133">
            <v>0</v>
          </cell>
          <cell r="N133">
            <v>0</v>
          </cell>
          <cell r="O133">
            <v>0</v>
          </cell>
          <cell r="P133">
            <v>0</v>
          </cell>
          <cell r="Q133">
            <v>0</v>
          </cell>
        </row>
        <row r="134">
          <cell r="B134" t="str">
            <v>EGU08</v>
          </cell>
          <cell r="C134" t="str">
            <v>Guindaste sobre esteiras lança 45m 50t</v>
          </cell>
          <cell r="D134" t="str">
            <v>h</v>
          </cell>
          <cell r="E134" t="str">
            <v>Sobre Esteiras, Lanca Maxima 45 M, capacidade50 t.   -  ABEMI 1.3.6</v>
          </cell>
          <cell r="F134">
            <v>119.8</v>
          </cell>
          <cell r="G134">
            <v>120.06</v>
          </cell>
          <cell r="H134">
            <v>121.11</v>
          </cell>
          <cell r="I134">
            <v>121.49</v>
          </cell>
          <cell r="J134">
            <v>121.73</v>
          </cell>
          <cell r="K134">
            <v>122.75</v>
          </cell>
          <cell r="L134">
            <v>0</v>
          </cell>
          <cell r="M134">
            <v>0</v>
          </cell>
          <cell r="N134">
            <v>0</v>
          </cell>
          <cell r="O134">
            <v>0</v>
          </cell>
          <cell r="P134">
            <v>0</v>
          </cell>
          <cell r="Q134">
            <v>0</v>
          </cell>
        </row>
        <row r="135">
          <cell r="B135" t="str">
            <v>EGU09</v>
          </cell>
          <cell r="C135" t="str">
            <v>Guindaste sobre Esteiras Lanca 40m 70t</v>
          </cell>
          <cell r="D135" t="str">
            <v>h</v>
          </cell>
          <cell r="E135" t="str">
            <v>Sobre Esteiras, Lanca Maxima 40m, capacidade70 t.   -  ABEMI    1.3.7</v>
          </cell>
          <cell r="F135">
            <v>151.03</v>
          </cell>
          <cell r="G135">
            <v>151.35</v>
          </cell>
          <cell r="H135">
            <v>152.69</v>
          </cell>
          <cell r="I135">
            <v>153.16</v>
          </cell>
          <cell r="J135">
            <v>153.47</v>
          </cell>
          <cell r="K135">
            <v>154.75</v>
          </cell>
          <cell r="L135">
            <v>0</v>
          </cell>
          <cell r="M135">
            <v>0</v>
          </cell>
          <cell r="N135">
            <v>0</v>
          </cell>
          <cell r="O135">
            <v>0</v>
          </cell>
          <cell r="P135">
            <v>0</v>
          </cell>
          <cell r="Q135">
            <v>0</v>
          </cell>
        </row>
        <row r="136">
          <cell r="B136" t="str">
            <v>EGU10</v>
          </cell>
          <cell r="C136" t="str">
            <v>Guindaste sobre Pneus , Tipo Clark</v>
          </cell>
          <cell r="D136" t="str">
            <v>h</v>
          </cell>
          <cell r="E136" t="str">
            <v xml:space="preserve">Sobre Pneus , Tipo Clark   -  ABEMI    </v>
          </cell>
          <cell r="F136" t="str">
            <v>FALTA</v>
          </cell>
          <cell r="G136" t="str">
            <v>FALTA</v>
          </cell>
          <cell r="H136" t="str">
            <v>FALTA</v>
          </cell>
          <cell r="I136" t="str">
            <v>FALTA</v>
          </cell>
          <cell r="J136" t="str">
            <v>FALTA</v>
          </cell>
          <cell r="K136" t="str">
            <v>FALTA</v>
          </cell>
          <cell r="L136" t="str">
            <v>FALTA</v>
          </cell>
          <cell r="M136" t="str">
            <v>FALTA</v>
          </cell>
          <cell r="N136" t="str">
            <v>FALTA</v>
          </cell>
          <cell r="O136" t="str">
            <v>FALTA</v>
          </cell>
          <cell r="P136" t="str">
            <v>FALTA</v>
          </cell>
          <cell r="Q136" t="str">
            <v>FALTA</v>
          </cell>
        </row>
        <row r="137">
          <cell r="B137" t="str">
            <v>EGU11</v>
          </cell>
          <cell r="C137" t="str">
            <v>Guindaste Pneus Krane Kar  cap 9t</v>
          </cell>
          <cell r="D137" t="str">
            <v>h</v>
          </cell>
          <cell r="E137" t="str">
            <v>Sobre Pneus , Krane Kar , capacidade 9t   -  ABEMI    1.1.2.1</v>
          </cell>
          <cell r="F137">
            <v>25.31</v>
          </cell>
          <cell r="G137">
            <v>25.37</v>
          </cell>
          <cell r="H137">
            <v>25.59</v>
          </cell>
          <cell r="I137">
            <v>25.67</v>
          </cell>
          <cell r="J137">
            <v>25.72</v>
          </cell>
          <cell r="K137">
            <v>25.94</v>
          </cell>
          <cell r="L137">
            <v>0</v>
          </cell>
          <cell r="M137">
            <v>0</v>
          </cell>
          <cell r="N137">
            <v>0</v>
          </cell>
          <cell r="O137">
            <v>0</v>
          </cell>
          <cell r="P137">
            <v>0</v>
          </cell>
          <cell r="Q137">
            <v>0</v>
          </cell>
        </row>
        <row r="138">
          <cell r="B138" t="str">
            <v>EGU12</v>
          </cell>
          <cell r="C138" t="str">
            <v>Guindaste Grove 80 t</v>
          </cell>
          <cell r="D138" t="str">
            <v>h</v>
          </cell>
          <cell r="E138" t="str">
            <v>Grove 80 t   -  ABEMI</v>
          </cell>
          <cell r="F138" t="str">
            <v>FALTA</v>
          </cell>
          <cell r="G138" t="str">
            <v>FALTA</v>
          </cell>
          <cell r="H138" t="str">
            <v>FALTA</v>
          </cell>
          <cell r="I138" t="str">
            <v>FALTA</v>
          </cell>
          <cell r="J138" t="str">
            <v>FALTA</v>
          </cell>
          <cell r="K138" t="str">
            <v>FALTA</v>
          </cell>
          <cell r="L138" t="str">
            <v>FALTA</v>
          </cell>
          <cell r="M138" t="str">
            <v>FALTA</v>
          </cell>
          <cell r="N138" t="str">
            <v>FALTA</v>
          </cell>
          <cell r="O138" t="str">
            <v>FALTA</v>
          </cell>
          <cell r="P138" t="str">
            <v>FALTA</v>
          </cell>
          <cell r="Q138" t="str">
            <v>FALTA</v>
          </cell>
        </row>
        <row r="139">
          <cell r="B139" t="str">
            <v>EGU13</v>
          </cell>
          <cell r="C139" t="str">
            <v>Guindaste Hyster</v>
          </cell>
          <cell r="D139" t="str">
            <v>h</v>
          </cell>
          <cell r="E139" t="str">
            <v xml:space="preserve">Hyster   -  ABEMI    </v>
          </cell>
          <cell r="F139" t="str">
            <v>FALTA</v>
          </cell>
          <cell r="G139" t="str">
            <v>FALTA</v>
          </cell>
          <cell r="H139" t="str">
            <v>FALTA</v>
          </cell>
          <cell r="I139" t="str">
            <v>FALTA</v>
          </cell>
          <cell r="J139" t="str">
            <v>FALTA</v>
          </cell>
          <cell r="K139" t="str">
            <v>FALTA</v>
          </cell>
          <cell r="L139" t="str">
            <v>FALTA</v>
          </cell>
          <cell r="M139" t="str">
            <v>FALTA</v>
          </cell>
          <cell r="N139" t="str">
            <v>FALTA</v>
          </cell>
          <cell r="O139" t="str">
            <v>FALTA</v>
          </cell>
          <cell r="P139" t="str">
            <v>FALTA</v>
          </cell>
          <cell r="Q139" t="str">
            <v>FALTA</v>
          </cell>
        </row>
        <row r="140">
          <cell r="B140" t="str">
            <v>EGU14</v>
          </cell>
          <cell r="C140" t="str">
            <v>Guindaste Pneus Lanca Tel 18m Autopropelido 18t</v>
          </cell>
          <cell r="D140" t="str">
            <v>h</v>
          </cell>
          <cell r="E140" t="str">
            <v>Sobre Pneus, Lanca Telescopica  Autopropelido, cap 18t   -  ABEMI    1.2.1.5</v>
          </cell>
          <cell r="F140">
            <v>52.28</v>
          </cell>
          <cell r="G140">
            <v>52.39</v>
          </cell>
          <cell r="H140">
            <v>52.86</v>
          </cell>
          <cell r="I140">
            <v>53.02</v>
          </cell>
          <cell r="J140">
            <v>53.13</v>
          </cell>
          <cell r="K140">
            <v>53.57</v>
          </cell>
          <cell r="L140">
            <v>0</v>
          </cell>
          <cell r="M140">
            <v>0</v>
          </cell>
          <cell r="N140">
            <v>0</v>
          </cell>
          <cell r="O140">
            <v>0</v>
          </cell>
          <cell r="P140">
            <v>0</v>
          </cell>
          <cell r="Q140">
            <v>0</v>
          </cell>
        </row>
        <row r="141">
          <cell r="B141" t="str">
            <v>EGU15</v>
          </cell>
          <cell r="C141" t="str">
            <v>Guindaste Pneus Lanca Tel 30m Autopropelido 22t</v>
          </cell>
          <cell r="D141" t="str">
            <v>h</v>
          </cell>
          <cell r="E141" t="str">
            <v>Sobre Pneus, Lanca Telescopica 30m Autopropelido, cap 22 t   -  ABEMI    1.2.1.7</v>
          </cell>
          <cell r="F141">
            <v>63.85</v>
          </cell>
          <cell r="G141">
            <v>63.99</v>
          </cell>
          <cell r="H141">
            <v>64.55</v>
          </cell>
          <cell r="I141">
            <v>64.75</v>
          </cell>
          <cell r="J141">
            <v>64.88</v>
          </cell>
          <cell r="K141">
            <v>65.42</v>
          </cell>
          <cell r="L141">
            <v>0</v>
          </cell>
          <cell r="M141">
            <v>0</v>
          </cell>
          <cell r="N141">
            <v>0</v>
          </cell>
          <cell r="O141">
            <v>0</v>
          </cell>
          <cell r="P141">
            <v>0</v>
          </cell>
          <cell r="Q141">
            <v>0</v>
          </cell>
        </row>
        <row r="142">
          <cell r="B142" t="str">
            <v>EGU16</v>
          </cell>
          <cell r="C142" t="str">
            <v>Guidaste sobre Caminhao Lanc Tel 25m 15t</v>
          </cell>
          <cell r="D142" t="str">
            <v>h</v>
          </cell>
          <cell r="E142" t="str">
            <v>Guidaste sobre Caminhao Giro Operacional 360 Grau Lanca Telescopica  25m 15t   -  ABEMI    1.2.2.1</v>
          </cell>
          <cell r="F142">
            <v>56.42</v>
          </cell>
          <cell r="G142">
            <v>56.54</v>
          </cell>
          <cell r="H142">
            <v>57.04</v>
          </cell>
          <cell r="I142">
            <v>57.22</v>
          </cell>
          <cell r="J142">
            <v>57.33</v>
          </cell>
          <cell r="K142">
            <v>57.82</v>
          </cell>
          <cell r="L142">
            <v>0</v>
          </cell>
          <cell r="M142">
            <v>0</v>
          </cell>
          <cell r="N142">
            <v>0</v>
          </cell>
          <cell r="O142">
            <v>0</v>
          </cell>
          <cell r="P142">
            <v>0</v>
          </cell>
          <cell r="Q142">
            <v>0</v>
          </cell>
        </row>
        <row r="143">
          <cell r="B143" t="str">
            <v>EGU17</v>
          </cell>
          <cell r="C143" t="str">
            <v>Guidaste sobre Caminhao Lanc Tel 24m 20t</v>
          </cell>
          <cell r="D143" t="str">
            <v>h</v>
          </cell>
          <cell r="E143" t="str">
            <v>Guidaste sobre Caminhao Giro Operacional 360 Grau Lanca Telescopica 24m 20t   -  ABEMI    1.2.2.2</v>
          </cell>
          <cell r="F143">
            <v>61.72</v>
          </cell>
          <cell r="G143">
            <v>61.85</v>
          </cell>
          <cell r="H143">
            <v>62.4</v>
          </cell>
          <cell r="I143">
            <v>62.59</v>
          </cell>
          <cell r="J143">
            <v>62.72</v>
          </cell>
          <cell r="K143">
            <v>63.24</v>
          </cell>
          <cell r="L143">
            <v>0</v>
          </cell>
          <cell r="M143">
            <v>0</v>
          </cell>
          <cell r="N143">
            <v>0</v>
          </cell>
          <cell r="O143">
            <v>0</v>
          </cell>
          <cell r="P143">
            <v>0</v>
          </cell>
          <cell r="Q143">
            <v>0</v>
          </cell>
        </row>
        <row r="144">
          <cell r="B144" t="str">
            <v>EGU18</v>
          </cell>
          <cell r="C144" t="str">
            <v>Guidaste sobre Caminhao Lanc Tel 25m 25t</v>
          </cell>
          <cell r="D144" t="str">
            <v>h</v>
          </cell>
          <cell r="E144" t="str">
            <v>Guidaste sobre Caminhao Giro Operacional 360 Grau Lanca Telescopica  25m  25t   -  ABEMI    1.2.2.3</v>
          </cell>
          <cell r="F144">
            <v>71.45</v>
          </cell>
          <cell r="G144">
            <v>71.599999999999994</v>
          </cell>
          <cell r="H144">
            <v>72.239999999999995</v>
          </cell>
          <cell r="I144">
            <v>72.459999999999994</v>
          </cell>
          <cell r="J144">
            <v>72.599999999999994</v>
          </cell>
          <cell r="K144">
            <v>73.209999999999994</v>
          </cell>
          <cell r="L144">
            <v>0</v>
          </cell>
          <cell r="M144">
            <v>0</v>
          </cell>
          <cell r="N144">
            <v>0</v>
          </cell>
          <cell r="O144">
            <v>0</v>
          </cell>
          <cell r="P144">
            <v>0</v>
          </cell>
          <cell r="Q144">
            <v>0</v>
          </cell>
        </row>
        <row r="145">
          <cell r="B145" t="str">
            <v>EGU19</v>
          </cell>
          <cell r="C145" t="str">
            <v>Guidaste sobre Caminhao Lanc Tel 32m 30t</v>
          </cell>
          <cell r="D145" t="str">
            <v>h</v>
          </cell>
          <cell r="E145" t="str">
            <v>Guidaste sobre Caminhao Giro Operacional 360 Grau Lanca Telescopica  32m 30t   -  ABEMI    1.2.2.4</v>
          </cell>
          <cell r="F145">
            <v>81.819999999999993</v>
          </cell>
          <cell r="G145">
            <v>81.99</v>
          </cell>
          <cell r="H145">
            <v>82.71</v>
          </cell>
          <cell r="I145">
            <v>82.97</v>
          </cell>
          <cell r="J145">
            <v>83.14</v>
          </cell>
          <cell r="K145">
            <v>83.83</v>
          </cell>
          <cell r="L145">
            <v>0</v>
          </cell>
          <cell r="M145">
            <v>0</v>
          </cell>
          <cell r="N145">
            <v>0</v>
          </cell>
          <cell r="O145">
            <v>0</v>
          </cell>
          <cell r="P145">
            <v>0</v>
          </cell>
          <cell r="Q145">
            <v>0</v>
          </cell>
        </row>
        <row r="146">
          <cell r="B146" t="str">
            <v>EIR01</v>
          </cell>
          <cell r="C146" t="str">
            <v>Irrigadeira Caminhao Irrigadeira</v>
          </cell>
          <cell r="D146" t="str">
            <v>h</v>
          </cell>
          <cell r="E146" t="str">
            <v>Idem Item 3.5.18   -  ABEMI    3.5.18</v>
          </cell>
          <cell r="F146">
            <v>33.96</v>
          </cell>
          <cell r="G146">
            <v>34.03</v>
          </cell>
          <cell r="H146">
            <v>34.33</v>
          </cell>
          <cell r="I146">
            <v>34.44</v>
          </cell>
          <cell r="J146">
            <v>34.51</v>
          </cell>
          <cell r="K146">
            <v>34.799999999999997</v>
          </cell>
          <cell r="L146">
            <v>0</v>
          </cell>
          <cell r="M146">
            <v>0</v>
          </cell>
          <cell r="N146">
            <v>0</v>
          </cell>
          <cell r="O146">
            <v>0</v>
          </cell>
          <cell r="P146">
            <v>0</v>
          </cell>
          <cell r="Q146">
            <v>0</v>
          </cell>
        </row>
        <row r="147">
          <cell r="B147" t="str">
            <v>EJA01</v>
          </cell>
          <cell r="C147" t="str">
            <v>Jato de areia capacidade 150l completo</v>
          </cell>
          <cell r="D147" t="str">
            <v>h</v>
          </cell>
          <cell r="E147" t="str">
            <v>Reservatorio 150 Lt de capacidade   -  ABEMI    5.2.1</v>
          </cell>
          <cell r="F147">
            <v>1.49</v>
          </cell>
          <cell r="G147">
            <v>1.49</v>
          </cell>
          <cell r="H147">
            <v>1.51</v>
          </cell>
          <cell r="I147">
            <v>1.51</v>
          </cell>
          <cell r="J147">
            <v>1.51</v>
          </cell>
          <cell r="K147">
            <v>1.53</v>
          </cell>
          <cell r="L147">
            <v>0</v>
          </cell>
          <cell r="M147">
            <v>0</v>
          </cell>
          <cell r="N147">
            <v>0</v>
          </cell>
          <cell r="O147">
            <v>0</v>
          </cell>
          <cell r="P147">
            <v>0</v>
          </cell>
          <cell r="Q147">
            <v>0</v>
          </cell>
        </row>
        <row r="148">
          <cell r="B148" t="str">
            <v>ELI01</v>
          </cell>
          <cell r="C148" t="str">
            <v xml:space="preserve">Lixadeira Korodur Corteza Mot 3/4Cv </v>
          </cell>
          <cell r="D148" t="str">
            <v>h</v>
          </cell>
          <cell r="E148" t="str">
            <v>Marca Corteza, Motor 30 - 4 Cv, 4 Polos 110/220V</v>
          </cell>
          <cell r="F148" t="str">
            <v>FALTA</v>
          </cell>
          <cell r="G148" t="str">
            <v>FALTA</v>
          </cell>
          <cell r="H148" t="str">
            <v>FALTA</v>
          </cell>
          <cell r="I148" t="str">
            <v>FALTA</v>
          </cell>
          <cell r="J148" t="str">
            <v>FALTA</v>
          </cell>
          <cell r="K148" t="str">
            <v>FALTA</v>
          </cell>
          <cell r="L148" t="str">
            <v>FALTA</v>
          </cell>
          <cell r="M148" t="str">
            <v>FALTA</v>
          </cell>
          <cell r="N148" t="str">
            <v>FALTA</v>
          </cell>
          <cell r="O148" t="str">
            <v>FALTA</v>
          </cell>
          <cell r="P148" t="str">
            <v>FALTA</v>
          </cell>
          <cell r="Q148" t="str">
            <v>FALTA</v>
          </cell>
        </row>
        <row r="149">
          <cell r="B149" t="str">
            <v>ELJ01</v>
          </cell>
          <cell r="C149" t="str">
            <v>Lava Jato cap 100 Bar</v>
          </cell>
          <cell r="D149" t="str">
            <v>h</v>
          </cell>
          <cell r="E149" t="str">
            <v xml:space="preserve">Capacidade 100 Bar   -  ABEMI    </v>
          </cell>
          <cell r="F149" t="str">
            <v>FALTA</v>
          </cell>
          <cell r="G149" t="str">
            <v>FALTA</v>
          </cell>
          <cell r="H149" t="str">
            <v>FALTA</v>
          </cell>
          <cell r="I149" t="str">
            <v>FALTA</v>
          </cell>
          <cell r="J149" t="str">
            <v>FALTA</v>
          </cell>
          <cell r="K149" t="str">
            <v>FALTA</v>
          </cell>
          <cell r="L149" t="str">
            <v>FALTA</v>
          </cell>
          <cell r="M149" t="str">
            <v>FALTA</v>
          </cell>
          <cell r="N149" t="str">
            <v>FALTA</v>
          </cell>
          <cell r="O149" t="str">
            <v>FALTA</v>
          </cell>
          <cell r="P149" t="str">
            <v>FALTA</v>
          </cell>
          <cell r="Q149" t="str">
            <v>FALTA</v>
          </cell>
        </row>
        <row r="150">
          <cell r="B150" t="str">
            <v>EMA01</v>
          </cell>
          <cell r="C150" t="str">
            <v>Martelo rompedor pneumatico TEX 21</v>
          </cell>
          <cell r="D150" t="str">
            <v>h</v>
          </cell>
          <cell r="E150" t="str">
            <v xml:space="preserve">    -  ABEMI    4.10.7</v>
          </cell>
          <cell r="F150">
            <v>1.98</v>
          </cell>
          <cell r="G150">
            <v>1.99</v>
          </cell>
          <cell r="H150">
            <v>2</v>
          </cell>
          <cell r="I150">
            <v>2.0099999999999998</v>
          </cell>
          <cell r="J150">
            <v>2.0099999999999998</v>
          </cell>
          <cell r="K150">
            <v>2.0299999999999998</v>
          </cell>
          <cell r="L150">
            <v>0</v>
          </cell>
          <cell r="M150">
            <v>0</v>
          </cell>
          <cell r="N150">
            <v>0</v>
          </cell>
          <cell r="O150">
            <v>0</v>
          </cell>
          <cell r="P150">
            <v>0</v>
          </cell>
          <cell r="Q150">
            <v>0</v>
          </cell>
        </row>
        <row r="151">
          <cell r="B151" t="str">
            <v>EMA02</v>
          </cell>
          <cell r="C151" t="str">
            <v>Martelo rompedor pneumatico TEX 31</v>
          </cell>
          <cell r="D151" t="str">
            <v>h</v>
          </cell>
          <cell r="E151" t="str">
            <v xml:space="preserve">    -  ABEMI    4.10.8</v>
          </cell>
          <cell r="F151">
            <v>2.15</v>
          </cell>
          <cell r="G151">
            <v>2.15</v>
          </cell>
          <cell r="H151">
            <v>2.17</v>
          </cell>
          <cell r="I151">
            <v>2.1800000000000002</v>
          </cell>
          <cell r="J151">
            <v>2.1800000000000002</v>
          </cell>
          <cell r="K151">
            <v>2.2000000000000002</v>
          </cell>
          <cell r="L151">
            <v>0</v>
          </cell>
          <cell r="M151">
            <v>0</v>
          </cell>
          <cell r="N151">
            <v>0</v>
          </cell>
          <cell r="O151">
            <v>0</v>
          </cell>
          <cell r="P151">
            <v>0</v>
          </cell>
          <cell r="Q151">
            <v>0</v>
          </cell>
        </row>
        <row r="152">
          <cell r="B152" t="str">
            <v>EMA03</v>
          </cell>
          <cell r="C152" t="str">
            <v>Martelo rompedor pneumatico TEX 41</v>
          </cell>
          <cell r="D152" t="str">
            <v>h</v>
          </cell>
          <cell r="E152" t="str">
            <v xml:space="preserve">    -  ABEMI    4.10.9</v>
          </cell>
          <cell r="F152">
            <v>2.39</v>
          </cell>
          <cell r="G152">
            <v>2.39</v>
          </cell>
          <cell r="H152">
            <v>2.41</v>
          </cell>
          <cell r="I152">
            <v>2.42</v>
          </cell>
          <cell r="J152">
            <v>2.42</v>
          </cell>
          <cell r="K152">
            <v>2.4500000000000002</v>
          </cell>
          <cell r="L152">
            <v>0</v>
          </cell>
          <cell r="M152">
            <v>0</v>
          </cell>
          <cell r="N152">
            <v>0</v>
          </cell>
          <cell r="O152">
            <v>0</v>
          </cell>
          <cell r="P152">
            <v>0</v>
          </cell>
          <cell r="Q152">
            <v>0</v>
          </cell>
        </row>
        <row r="153">
          <cell r="B153" t="str">
            <v>EMC01</v>
          </cell>
          <cell r="C153" t="str">
            <v>Mastro Central Em Est Tubo Dural Alum</v>
          </cell>
          <cell r="D153" t="str">
            <v>h</v>
          </cell>
          <cell r="E153" t="str">
            <v xml:space="preserve">Central Em Est de Tubo de Duraluminio, comp de Secoes 5M, Equip c/ Rold E Cavalotes, Sapata p/ Fix No Terreno.   -  ABEMI    </v>
          </cell>
          <cell r="F153" t="str">
            <v>FALTA</v>
          </cell>
          <cell r="G153" t="str">
            <v>FALTA</v>
          </cell>
          <cell r="H153" t="str">
            <v>FALTA</v>
          </cell>
          <cell r="I153" t="str">
            <v>FALTA</v>
          </cell>
          <cell r="J153" t="str">
            <v>FALTA</v>
          </cell>
          <cell r="K153" t="str">
            <v>FALTA</v>
          </cell>
          <cell r="L153" t="str">
            <v>FALTA</v>
          </cell>
          <cell r="M153" t="str">
            <v>FALTA</v>
          </cell>
          <cell r="N153" t="str">
            <v>FALTA</v>
          </cell>
          <cell r="O153" t="str">
            <v>FALTA</v>
          </cell>
          <cell r="P153" t="str">
            <v>FALTA</v>
          </cell>
          <cell r="Q153" t="str">
            <v>FALTA</v>
          </cell>
        </row>
        <row r="154">
          <cell r="B154" t="str">
            <v>EMC02</v>
          </cell>
          <cell r="C154" t="str">
            <v>Mastro Icamento Confec Estrutura Tubos</v>
          </cell>
          <cell r="D154" t="str">
            <v>h</v>
          </cell>
          <cell r="E154" t="str">
            <v xml:space="preserve">Icamento Confeccionado Em Estrutura de Tubos de Aco Galv, Altura Total 37,5 M c/ 4 Estais.   -  ABEMI    </v>
          </cell>
          <cell r="F154" t="str">
            <v>FALTA</v>
          </cell>
          <cell r="G154" t="str">
            <v>FALTA</v>
          </cell>
          <cell r="H154" t="str">
            <v>FALTA</v>
          </cell>
          <cell r="I154" t="str">
            <v>FALTA</v>
          </cell>
          <cell r="J154" t="str">
            <v>FALTA</v>
          </cell>
          <cell r="K154" t="str">
            <v>FALTA</v>
          </cell>
          <cell r="L154" t="str">
            <v>FALTA</v>
          </cell>
          <cell r="M154" t="str">
            <v>FALTA</v>
          </cell>
          <cell r="N154" t="str">
            <v>FALTA</v>
          </cell>
          <cell r="O154" t="str">
            <v>FALTA</v>
          </cell>
          <cell r="P154" t="str">
            <v>FALTA</v>
          </cell>
          <cell r="Q154" t="str">
            <v>FALTA</v>
          </cell>
        </row>
        <row r="155">
          <cell r="B155" t="str">
            <v>EMD01</v>
          </cell>
          <cell r="C155" t="str">
            <v>Maquina de solda conversor sobre rodas  200A</v>
          </cell>
          <cell r="D155" t="str">
            <v>h</v>
          </cell>
          <cell r="E155" t="str">
            <v>Conversor sobre Rodas, Corrente 200 A.   -  ABEMI    6.1.2</v>
          </cell>
          <cell r="F155">
            <v>0.27</v>
          </cell>
          <cell r="G155">
            <v>0.27</v>
          </cell>
          <cell r="H155">
            <v>0.27</v>
          </cell>
          <cell r="I155">
            <v>0.27</v>
          </cell>
          <cell r="J155">
            <v>0.27</v>
          </cell>
          <cell r="K155">
            <v>0.27</v>
          </cell>
          <cell r="L155">
            <v>0</v>
          </cell>
          <cell r="M155">
            <v>0</v>
          </cell>
          <cell r="N155">
            <v>0</v>
          </cell>
          <cell r="O155">
            <v>0</v>
          </cell>
          <cell r="P155">
            <v>0</v>
          </cell>
          <cell r="Q155">
            <v>0</v>
          </cell>
        </row>
        <row r="156">
          <cell r="B156" t="str">
            <v>EMD02</v>
          </cell>
          <cell r="C156" t="str">
            <v>Maquina de solda conversor sobre rodas  375A</v>
          </cell>
          <cell r="D156" t="str">
            <v>h</v>
          </cell>
          <cell r="E156" t="str">
            <v>Conversor sobre Rodas, Corrente 375 A.   -  ABEMI    6.1.3</v>
          </cell>
          <cell r="F156">
            <v>0.35</v>
          </cell>
          <cell r="G156">
            <v>0.35</v>
          </cell>
          <cell r="H156">
            <v>0.35</v>
          </cell>
          <cell r="I156">
            <v>0.35</v>
          </cell>
          <cell r="J156">
            <v>0.35</v>
          </cell>
          <cell r="K156">
            <v>0.35</v>
          </cell>
          <cell r="L156">
            <v>0</v>
          </cell>
          <cell r="M156">
            <v>0</v>
          </cell>
          <cell r="N156">
            <v>0</v>
          </cell>
          <cell r="O156">
            <v>0</v>
          </cell>
          <cell r="P156">
            <v>0</v>
          </cell>
          <cell r="Q156">
            <v>0</v>
          </cell>
        </row>
        <row r="157">
          <cell r="B157" t="str">
            <v>EMD03</v>
          </cell>
          <cell r="C157" t="str">
            <v>Maquina de solda retificadora sobre rodas 425A</v>
          </cell>
          <cell r="D157" t="str">
            <v>h</v>
          </cell>
          <cell r="E157" t="str">
            <v>Retificador sobre Rodas, Corrente 425 A.   -  ABEMI    6.2.1</v>
          </cell>
          <cell r="F157">
            <v>0.28999999999999998</v>
          </cell>
          <cell r="G157">
            <v>0.28999999999999998</v>
          </cell>
          <cell r="H157">
            <v>0.28999999999999998</v>
          </cell>
          <cell r="I157">
            <v>0.28999999999999998</v>
          </cell>
          <cell r="J157">
            <v>0.28999999999999998</v>
          </cell>
          <cell r="K157">
            <v>0.28999999999999998</v>
          </cell>
          <cell r="L157">
            <v>0</v>
          </cell>
          <cell r="M157">
            <v>0</v>
          </cell>
          <cell r="N157">
            <v>0</v>
          </cell>
          <cell r="O157">
            <v>0</v>
          </cell>
          <cell r="P157">
            <v>0</v>
          </cell>
          <cell r="Q157">
            <v>0</v>
          </cell>
        </row>
        <row r="158">
          <cell r="B158" t="str">
            <v>EMD04</v>
          </cell>
          <cell r="C158" t="str">
            <v>Maquina de solda retificadora sobre rodas 650A</v>
          </cell>
          <cell r="D158" t="str">
            <v>h</v>
          </cell>
          <cell r="E158" t="str">
            <v>Retificador sobre Rodas, Corrente 650 A.   -  ABEMI    6.2.2</v>
          </cell>
          <cell r="F158">
            <v>0.7</v>
          </cell>
          <cell r="G158">
            <v>0.7</v>
          </cell>
          <cell r="H158">
            <v>0.71</v>
          </cell>
          <cell r="I158">
            <v>0.71</v>
          </cell>
          <cell r="J158">
            <v>0.71</v>
          </cell>
          <cell r="K158">
            <v>0.72</v>
          </cell>
          <cell r="L158">
            <v>0</v>
          </cell>
          <cell r="M158">
            <v>0</v>
          </cell>
          <cell r="N158">
            <v>0</v>
          </cell>
          <cell r="O158">
            <v>0</v>
          </cell>
          <cell r="P158">
            <v>0</v>
          </cell>
          <cell r="Q158">
            <v>0</v>
          </cell>
        </row>
        <row r="159">
          <cell r="B159" t="str">
            <v>EMD05</v>
          </cell>
          <cell r="C159" t="str">
            <v>Maquina de solda motor diesel sobre rodas 375A</v>
          </cell>
          <cell r="D159" t="str">
            <v>h</v>
          </cell>
          <cell r="E159" t="str">
            <v>Moto-Soldadora diesel sobre Rodas, Corrente  375 A.   -  ABEMI    6.3.1</v>
          </cell>
          <cell r="F159">
            <v>4.1399999999999997</v>
          </cell>
          <cell r="G159">
            <v>4.1500000000000004</v>
          </cell>
          <cell r="H159">
            <v>4.1900000000000004</v>
          </cell>
          <cell r="I159">
            <v>4.2</v>
          </cell>
          <cell r="J159">
            <v>4.21</v>
          </cell>
          <cell r="K159">
            <v>4.24</v>
          </cell>
          <cell r="L159">
            <v>0</v>
          </cell>
          <cell r="M159">
            <v>0</v>
          </cell>
          <cell r="N159">
            <v>0</v>
          </cell>
          <cell r="O159">
            <v>0</v>
          </cell>
          <cell r="P159">
            <v>0</v>
          </cell>
          <cell r="Q159">
            <v>0</v>
          </cell>
        </row>
        <row r="160">
          <cell r="B160" t="str">
            <v>EMD06</v>
          </cell>
          <cell r="C160" t="str">
            <v>Máquina de solda MIG automática 400A</v>
          </cell>
          <cell r="D160" t="str">
            <v>h</v>
          </cell>
          <cell r="E160" t="str">
            <v>Equipamento para Solda, Processo Mig, Corrente 400 A.   -  ABEMI    6.4.1</v>
          </cell>
          <cell r="F160">
            <v>0.79</v>
          </cell>
          <cell r="G160">
            <v>0.79</v>
          </cell>
          <cell r="H160">
            <v>0.8</v>
          </cell>
          <cell r="I160">
            <v>0.8</v>
          </cell>
          <cell r="J160">
            <v>0.8</v>
          </cell>
          <cell r="K160">
            <v>0.81</v>
          </cell>
          <cell r="L160">
            <v>0</v>
          </cell>
          <cell r="M160">
            <v>0</v>
          </cell>
          <cell r="N160">
            <v>0</v>
          </cell>
          <cell r="O160">
            <v>0</v>
          </cell>
          <cell r="P160">
            <v>0</v>
          </cell>
          <cell r="Q160">
            <v>0</v>
          </cell>
        </row>
        <row r="161">
          <cell r="B161" t="str">
            <v>EMD07</v>
          </cell>
          <cell r="C161" t="str">
            <v>Máquina de solda MIG automática 600A</v>
          </cell>
          <cell r="D161" t="str">
            <v>h</v>
          </cell>
          <cell r="E161" t="str">
            <v>Equipamento para Solda, Processo Mig, Corrente 600 A.   -  ABEMI    6.4.2</v>
          </cell>
          <cell r="F161">
            <v>1.33</v>
          </cell>
          <cell r="G161">
            <v>1.33</v>
          </cell>
          <cell r="H161">
            <v>1.35</v>
          </cell>
          <cell r="I161">
            <v>1.35</v>
          </cell>
          <cell r="J161">
            <v>1.35</v>
          </cell>
          <cell r="K161">
            <v>1.36</v>
          </cell>
          <cell r="L161">
            <v>0</v>
          </cell>
          <cell r="M161">
            <v>0</v>
          </cell>
          <cell r="N161">
            <v>0</v>
          </cell>
          <cell r="O161">
            <v>0</v>
          </cell>
          <cell r="P161">
            <v>0</v>
          </cell>
          <cell r="Q161">
            <v>0</v>
          </cell>
        </row>
        <row r="162">
          <cell r="B162" t="str">
            <v>EMD08</v>
          </cell>
          <cell r="C162" t="str">
            <v>Máquina de solda TIG automática 350A</v>
          </cell>
          <cell r="D162" t="str">
            <v>h</v>
          </cell>
          <cell r="E162" t="str">
            <v>Equipamento para Solda, Processo Tig, Corrente 350 A.   -  ABEMI    6.4.7</v>
          </cell>
          <cell r="F162">
            <v>0.68</v>
          </cell>
          <cell r="G162">
            <v>0.68</v>
          </cell>
          <cell r="H162">
            <v>0.69</v>
          </cell>
          <cell r="I162">
            <v>0.69</v>
          </cell>
          <cell r="J162">
            <v>0.69</v>
          </cell>
          <cell r="K162">
            <v>0.7</v>
          </cell>
          <cell r="L162">
            <v>0</v>
          </cell>
          <cell r="M162">
            <v>0</v>
          </cell>
          <cell r="N162">
            <v>0</v>
          </cell>
          <cell r="O162">
            <v>0</v>
          </cell>
          <cell r="P162">
            <v>0</v>
          </cell>
          <cell r="Q162">
            <v>0</v>
          </cell>
        </row>
        <row r="163">
          <cell r="B163" t="str">
            <v>EMD09</v>
          </cell>
          <cell r="C163" t="str">
            <v>Máquina de solda TIG automática 500A</v>
          </cell>
          <cell r="D163" t="str">
            <v>h</v>
          </cell>
          <cell r="E163" t="str">
            <v>Equipamento para Solda, Processo Tig, Corrente 500 A.   -  ABEMI    6.4.8</v>
          </cell>
          <cell r="F163">
            <v>0.79</v>
          </cell>
          <cell r="G163">
            <v>0.79</v>
          </cell>
          <cell r="H163">
            <v>0.8</v>
          </cell>
          <cell r="I163">
            <v>0.8</v>
          </cell>
          <cell r="J163">
            <v>0.8</v>
          </cell>
          <cell r="K163">
            <v>0.81</v>
          </cell>
          <cell r="L163">
            <v>0</v>
          </cell>
          <cell r="M163">
            <v>0</v>
          </cell>
          <cell r="N163">
            <v>0</v>
          </cell>
          <cell r="O163">
            <v>0</v>
          </cell>
          <cell r="P163">
            <v>0</v>
          </cell>
          <cell r="Q163">
            <v>0</v>
          </cell>
        </row>
        <row r="164">
          <cell r="B164" t="str">
            <v>EME01</v>
          </cell>
          <cell r="C164" t="str">
            <v>Motoescreiper Conv Cp Rasa 10M3 CAT621</v>
          </cell>
          <cell r="D164" t="str">
            <v>h</v>
          </cell>
          <cell r="E164" t="str">
            <v>Convencional, capacidade Rasa 10,7 M3 ( Tipo CAT-621 ou Similar ).   -  ABEMI</v>
          </cell>
          <cell r="F164" t="str">
            <v>FALTA</v>
          </cell>
          <cell r="G164" t="str">
            <v>FALTA</v>
          </cell>
          <cell r="H164" t="str">
            <v>FALTA</v>
          </cell>
          <cell r="I164" t="str">
            <v>FALTA</v>
          </cell>
          <cell r="J164" t="str">
            <v>FALTA</v>
          </cell>
          <cell r="K164" t="str">
            <v>FALTA</v>
          </cell>
          <cell r="L164" t="str">
            <v>FALTA</v>
          </cell>
          <cell r="M164" t="str">
            <v>FALTA</v>
          </cell>
          <cell r="N164" t="str">
            <v>FALTA</v>
          </cell>
          <cell r="O164" t="str">
            <v>FALTA</v>
          </cell>
          <cell r="P164" t="str">
            <v>FALTA</v>
          </cell>
          <cell r="Q164" t="str">
            <v>FALTA</v>
          </cell>
        </row>
        <row r="165">
          <cell r="B165" t="str">
            <v>EME02</v>
          </cell>
          <cell r="C165" t="str">
            <v>Motoescreiper Conv Cp Rasa 16M3 CAT631</v>
          </cell>
          <cell r="D165" t="str">
            <v>h</v>
          </cell>
          <cell r="E165" t="str">
            <v>Convencional, capacidade Rasa 16 M3 ( Tipo   CAT-631 ou Similar ).   -  ABEMI</v>
          </cell>
          <cell r="F165" t="str">
            <v>FALTA</v>
          </cell>
          <cell r="G165" t="str">
            <v>FALTA</v>
          </cell>
          <cell r="H165" t="str">
            <v>FALTA</v>
          </cell>
          <cell r="I165" t="str">
            <v>FALTA</v>
          </cell>
          <cell r="J165" t="str">
            <v>FALTA</v>
          </cell>
          <cell r="K165" t="str">
            <v>FALTA</v>
          </cell>
          <cell r="L165" t="str">
            <v>FALTA</v>
          </cell>
          <cell r="M165" t="str">
            <v>FALTA</v>
          </cell>
          <cell r="N165" t="str">
            <v>FALTA</v>
          </cell>
          <cell r="O165" t="str">
            <v>FALTA</v>
          </cell>
          <cell r="P165" t="str">
            <v>FALTA</v>
          </cell>
          <cell r="Q165" t="str">
            <v>FALTA</v>
          </cell>
        </row>
        <row r="166">
          <cell r="B166" t="str">
            <v>EME03</v>
          </cell>
          <cell r="C166" t="str">
            <v>Motoescreiper Push-Pull Cp 10M3 CAT627</v>
          </cell>
          <cell r="D166" t="str">
            <v>h</v>
          </cell>
          <cell r="E166" t="str">
            <v>Push-Pull, capacidade Rasa 10,7 M3 ( Tipo    CAT-627 ou Similar ).   -  ABEMI</v>
          </cell>
          <cell r="F166" t="str">
            <v>FALTA</v>
          </cell>
          <cell r="G166" t="str">
            <v>FALTA</v>
          </cell>
          <cell r="H166" t="str">
            <v>FALTA</v>
          </cell>
          <cell r="I166" t="str">
            <v>FALTA</v>
          </cell>
          <cell r="J166" t="str">
            <v>FALTA</v>
          </cell>
          <cell r="K166" t="str">
            <v>FALTA</v>
          </cell>
          <cell r="L166" t="str">
            <v>FALTA</v>
          </cell>
          <cell r="M166" t="str">
            <v>FALTA</v>
          </cell>
          <cell r="N166" t="str">
            <v>FALTA</v>
          </cell>
          <cell r="O166" t="str">
            <v>FALTA</v>
          </cell>
          <cell r="P166" t="str">
            <v>FALTA</v>
          </cell>
          <cell r="Q166" t="str">
            <v>FALTA</v>
          </cell>
        </row>
        <row r="167">
          <cell r="B167" t="str">
            <v>EME04</v>
          </cell>
          <cell r="C167" t="str">
            <v>Motoescreiper Push-Pull Cp 16M3 CAT637</v>
          </cell>
          <cell r="D167" t="str">
            <v>h</v>
          </cell>
          <cell r="E167" t="str">
            <v>Push-Pull, capacidade Rasa 16 M3 ( Tipo      CAT-637 ou Similar ).   -  ABEMI</v>
          </cell>
          <cell r="F167" t="str">
            <v>FALTA</v>
          </cell>
          <cell r="G167" t="str">
            <v>FALTA</v>
          </cell>
          <cell r="H167" t="str">
            <v>FALTA</v>
          </cell>
          <cell r="I167" t="str">
            <v>FALTA</v>
          </cell>
          <cell r="J167" t="str">
            <v>FALTA</v>
          </cell>
          <cell r="K167" t="str">
            <v>FALTA</v>
          </cell>
          <cell r="L167" t="str">
            <v>FALTA</v>
          </cell>
          <cell r="M167" t="str">
            <v>FALTA</v>
          </cell>
          <cell r="N167" t="str">
            <v>FALTA</v>
          </cell>
          <cell r="O167" t="str">
            <v>FALTA</v>
          </cell>
          <cell r="P167" t="str">
            <v>FALTA</v>
          </cell>
          <cell r="Q167" t="str">
            <v>FALTA</v>
          </cell>
        </row>
        <row r="168">
          <cell r="B168" t="str">
            <v>EME05</v>
          </cell>
          <cell r="C168" t="str">
            <v>Motoescreiper Elev Cp Corad 8M3 CAT613</v>
          </cell>
          <cell r="D168" t="str">
            <v>h</v>
          </cell>
          <cell r="E168" t="str">
            <v>Com Elevador, capacidade Coroada 8,4 M3      ( Tipo CAT-613 ou Similar ).   -  ABEMI</v>
          </cell>
          <cell r="F168" t="str">
            <v>FALTA</v>
          </cell>
          <cell r="G168" t="str">
            <v>FALTA</v>
          </cell>
          <cell r="H168" t="str">
            <v>FALTA</v>
          </cell>
          <cell r="I168" t="str">
            <v>FALTA</v>
          </cell>
          <cell r="J168" t="str">
            <v>FALTA</v>
          </cell>
          <cell r="K168" t="str">
            <v>FALTA</v>
          </cell>
          <cell r="L168" t="str">
            <v>FALTA</v>
          </cell>
          <cell r="M168" t="str">
            <v>FALTA</v>
          </cell>
          <cell r="N168" t="str">
            <v>FALTA</v>
          </cell>
          <cell r="O168" t="str">
            <v>FALTA</v>
          </cell>
          <cell r="P168" t="str">
            <v>FALTA</v>
          </cell>
          <cell r="Q168" t="str">
            <v>FALTA</v>
          </cell>
        </row>
        <row r="169">
          <cell r="B169" t="str">
            <v>EME06</v>
          </cell>
          <cell r="C169" t="str">
            <v>Motoescreiper Elev Cp Coror 16M3 CAT623</v>
          </cell>
          <cell r="D169" t="str">
            <v>h</v>
          </cell>
          <cell r="E169" t="str">
            <v>Com Elevador, capacidade Coroada 16,8 M3     ( Tipo CAT-623 ou Similar ).   -  ABEMI</v>
          </cell>
          <cell r="F169" t="str">
            <v>FALTA</v>
          </cell>
          <cell r="G169" t="str">
            <v>FALTA</v>
          </cell>
          <cell r="H169" t="str">
            <v>FALTA</v>
          </cell>
          <cell r="I169" t="str">
            <v>FALTA</v>
          </cell>
          <cell r="J169" t="str">
            <v>FALTA</v>
          </cell>
          <cell r="K169" t="str">
            <v>FALTA</v>
          </cell>
          <cell r="L169" t="str">
            <v>FALTA</v>
          </cell>
          <cell r="M169" t="str">
            <v>FALTA</v>
          </cell>
          <cell r="N169" t="str">
            <v>FALTA</v>
          </cell>
          <cell r="O169" t="str">
            <v>FALTA</v>
          </cell>
          <cell r="P169" t="str">
            <v>FALTA</v>
          </cell>
          <cell r="Q169" t="str">
            <v>FALTA</v>
          </cell>
        </row>
        <row r="170">
          <cell r="B170" t="str">
            <v>EMG01</v>
          </cell>
          <cell r="C170" t="str">
            <v>Mangote vibrador imersao diametro 35Mm</v>
          </cell>
          <cell r="D170" t="str">
            <v>h</v>
          </cell>
          <cell r="E170" t="str">
            <v xml:space="preserve">    -  ABEMI    4.5.4</v>
          </cell>
          <cell r="F170">
            <v>0.31</v>
          </cell>
          <cell r="G170">
            <v>0.31</v>
          </cell>
          <cell r="H170">
            <v>0.31</v>
          </cell>
          <cell r="I170">
            <v>0.31</v>
          </cell>
          <cell r="J170">
            <v>0.31</v>
          </cell>
          <cell r="K170">
            <v>0.31</v>
          </cell>
          <cell r="L170">
            <v>0</v>
          </cell>
          <cell r="M170">
            <v>0</v>
          </cell>
          <cell r="N170">
            <v>0</v>
          </cell>
          <cell r="O170">
            <v>0</v>
          </cell>
          <cell r="P170">
            <v>0</v>
          </cell>
          <cell r="Q170">
            <v>0</v>
          </cell>
        </row>
        <row r="171">
          <cell r="B171" t="str">
            <v>EMG02</v>
          </cell>
          <cell r="C171" t="str">
            <v>Mangote vibrador imersao diametro 45mm</v>
          </cell>
          <cell r="D171" t="str">
            <v>h</v>
          </cell>
          <cell r="E171" t="str">
            <v xml:space="preserve">    -  ABEMI    4.5.5</v>
          </cell>
          <cell r="F171">
            <v>0.37</v>
          </cell>
          <cell r="G171">
            <v>0.38</v>
          </cell>
          <cell r="H171">
            <v>0.38</v>
          </cell>
          <cell r="I171">
            <v>0.38</v>
          </cell>
          <cell r="J171">
            <v>0.38</v>
          </cell>
          <cell r="K171">
            <v>0.38</v>
          </cell>
          <cell r="L171">
            <v>0</v>
          </cell>
          <cell r="M171">
            <v>0</v>
          </cell>
          <cell r="N171">
            <v>0</v>
          </cell>
          <cell r="O171">
            <v>0</v>
          </cell>
          <cell r="P171">
            <v>0</v>
          </cell>
          <cell r="Q171">
            <v>0</v>
          </cell>
        </row>
        <row r="172">
          <cell r="B172" t="str">
            <v>EMG03</v>
          </cell>
          <cell r="C172" t="str">
            <v>Mangote vibrador imersao diametro 60mm</v>
          </cell>
          <cell r="D172" t="str">
            <v>h</v>
          </cell>
          <cell r="E172" t="str">
            <v xml:space="preserve">     -  ABEMI    4.5.6</v>
          </cell>
          <cell r="F172">
            <v>0.46</v>
          </cell>
          <cell r="G172">
            <v>0.46</v>
          </cell>
          <cell r="H172">
            <v>0.47</v>
          </cell>
          <cell r="I172">
            <v>0.47</v>
          </cell>
          <cell r="J172">
            <v>0.47</v>
          </cell>
          <cell r="K172">
            <v>0.47</v>
          </cell>
          <cell r="L172">
            <v>0</v>
          </cell>
          <cell r="M172">
            <v>0</v>
          </cell>
          <cell r="N172">
            <v>0</v>
          </cell>
          <cell r="O172">
            <v>0</v>
          </cell>
          <cell r="P172">
            <v>0</v>
          </cell>
          <cell r="Q172">
            <v>0</v>
          </cell>
        </row>
        <row r="173">
          <cell r="B173" t="str">
            <v>EMN01</v>
          </cell>
          <cell r="C173" t="str">
            <v>Motoniveladora 125Hp Op 11476Kg CAT-120</v>
          </cell>
          <cell r="D173" t="str">
            <v>h</v>
          </cell>
          <cell r="E173" t="str">
            <v>125 Hp, Peso de Operacao 11476 Kg ( Tipo CAT-120 ou Similar ).   -  ABEMI    2.3.1</v>
          </cell>
          <cell r="F173">
            <v>68.91</v>
          </cell>
          <cell r="G173">
            <v>69.06</v>
          </cell>
          <cell r="H173">
            <v>69.66</v>
          </cell>
          <cell r="I173">
            <v>69.88</v>
          </cell>
          <cell r="J173">
            <v>70.02</v>
          </cell>
          <cell r="K173">
            <v>70.61</v>
          </cell>
          <cell r="L173">
            <v>0</v>
          </cell>
          <cell r="M173">
            <v>0</v>
          </cell>
          <cell r="N173">
            <v>0</v>
          </cell>
          <cell r="O173">
            <v>0</v>
          </cell>
          <cell r="P173">
            <v>0</v>
          </cell>
          <cell r="Q173">
            <v>0</v>
          </cell>
        </row>
        <row r="174">
          <cell r="B174" t="str">
            <v>EMN02</v>
          </cell>
          <cell r="C174" t="str">
            <v>Motoniveladora 135Hp Op 12347Kg CAT130</v>
          </cell>
          <cell r="D174" t="str">
            <v>h</v>
          </cell>
          <cell r="E174" t="str">
            <v>135 Hp, Peso de Operacao 12347 Kg ( Tipo CAT-130 ou Similar ).   -  ABEMI</v>
          </cell>
          <cell r="F174" t="str">
            <v>FALTA</v>
          </cell>
          <cell r="G174" t="str">
            <v>FALTA</v>
          </cell>
          <cell r="H174" t="str">
            <v>FALTA</v>
          </cell>
          <cell r="I174" t="str">
            <v>FALTA</v>
          </cell>
          <cell r="J174" t="str">
            <v>FALTA</v>
          </cell>
          <cell r="K174" t="str">
            <v>FALTA</v>
          </cell>
          <cell r="L174" t="str">
            <v>FALTA</v>
          </cell>
          <cell r="M174" t="str">
            <v>FALTA</v>
          </cell>
          <cell r="N174" t="str">
            <v>FALTA</v>
          </cell>
          <cell r="O174" t="str">
            <v>FALTA</v>
          </cell>
          <cell r="P174" t="str">
            <v>FALTA</v>
          </cell>
          <cell r="Q174" t="str">
            <v>FALTA</v>
          </cell>
        </row>
        <row r="175">
          <cell r="B175" t="str">
            <v>EMN03</v>
          </cell>
          <cell r="C175" t="str">
            <v>Motoniveladora 135Hp Op 13390Kg CAT-12</v>
          </cell>
          <cell r="D175" t="str">
            <v>h</v>
          </cell>
          <cell r="E175" t="str">
            <v>135 Hp, Peso de Operacao 13390 Kg ( Tipo CAT-12 ou Similar ).   -  ABEMI</v>
          </cell>
          <cell r="F175" t="str">
            <v>FALTA</v>
          </cell>
          <cell r="G175" t="str">
            <v>FALTA</v>
          </cell>
          <cell r="H175" t="str">
            <v>FALTA</v>
          </cell>
          <cell r="I175" t="str">
            <v>FALTA</v>
          </cell>
          <cell r="J175" t="str">
            <v>FALTA</v>
          </cell>
          <cell r="K175" t="str">
            <v>FALTA</v>
          </cell>
          <cell r="L175" t="str">
            <v>FALTA</v>
          </cell>
          <cell r="M175" t="str">
            <v>FALTA</v>
          </cell>
          <cell r="N175" t="str">
            <v>FALTA</v>
          </cell>
          <cell r="O175" t="str">
            <v>FALTA</v>
          </cell>
          <cell r="P175" t="str">
            <v>FALTA</v>
          </cell>
          <cell r="Q175" t="str">
            <v>FALTA</v>
          </cell>
        </row>
        <row r="176">
          <cell r="B176" t="str">
            <v>EMN04</v>
          </cell>
          <cell r="C176" t="str">
            <v>Motoniveladora 150Hp Op 13540Kg CAT-140</v>
          </cell>
          <cell r="D176" t="str">
            <v>h</v>
          </cell>
          <cell r="E176" t="str">
            <v>150 Hp, Peso de Operacao 13540 Kg ( Tipo CAT-140 ou Similar ).   -  ABEMI    2.3.2</v>
          </cell>
          <cell r="F176">
            <v>108.97</v>
          </cell>
          <cell r="G176">
            <v>109.21</v>
          </cell>
          <cell r="H176">
            <v>110.17</v>
          </cell>
          <cell r="I176">
            <v>110.51</v>
          </cell>
          <cell r="J176">
            <v>110.73</v>
          </cell>
          <cell r="K176">
            <v>111.66</v>
          </cell>
          <cell r="L176">
            <v>0</v>
          </cell>
          <cell r="M176">
            <v>0</v>
          </cell>
          <cell r="N176">
            <v>0</v>
          </cell>
          <cell r="O176">
            <v>0</v>
          </cell>
          <cell r="P176">
            <v>0</v>
          </cell>
          <cell r="Q176">
            <v>0</v>
          </cell>
        </row>
        <row r="177">
          <cell r="B177" t="str">
            <v>EMN05</v>
          </cell>
          <cell r="C177" t="str">
            <v>Motoniveladora 180Hp Op 18439Kg CAT-14</v>
          </cell>
          <cell r="D177" t="str">
            <v>h</v>
          </cell>
          <cell r="E177" t="str">
            <v>180 Hp, Peso de Operacao 18439 Kg ( Tipo CAT-14 ou Similar ).   -  ABEMI</v>
          </cell>
          <cell r="F177" t="str">
            <v>FALTA</v>
          </cell>
          <cell r="G177" t="str">
            <v>FALTA</v>
          </cell>
          <cell r="H177" t="str">
            <v>FALTA</v>
          </cell>
          <cell r="I177" t="str">
            <v>FALTA</v>
          </cell>
          <cell r="J177" t="str">
            <v>FALTA</v>
          </cell>
          <cell r="K177" t="str">
            <v>FALTA</v>
          </cell>
          <cell r="L177" t="str">
            <v>FALTA</v>
          </cell>
          <cell r="M177" t="str">
            <v>FALTA</v>
          </cell>
          <cell r="N177" t="str">
            <v>FALTA</v>
          </cell>
          <cell r="O177" t="str">
            <v>FALTA</v>
          </cell>
          <cell r="P177" t="str">
            <v>FALTA</v>
          </cell>
          <cell r="Q177" t="str">
            <v>FALTA</v>
          </cell>
        </row>
        <row r="178">
          <cell r="B178" t="str">
            <v>EMO01</v>
          </cell>
          <cell r="C178" t="str">
            <v xml:space="preserve">Motor para Vibrador, diesel 4Hp </v>
          </cell>
          <cell r="D178" t="str">
            <v>h</v>
          </cell>
          <cell r="E178" t="str">
            <v xml:space="preserve">    -  ABEMI    4.5.2</v>
          </cell>
          <cell r="F178">
            <v>0.47</v>
          </cell>
          <cell r="G178">
            <v>0.47</v>
          </cell>
          <cell r="H178">
            <v>0.48</v>
          </cell>
          <cell r="I178">
            <v>0.48</v>
          </cell>
          <cell r="J178">
            <v>0.48</v>
          </cell>
          <cell r="K178">
            <v>0.48</v>
          </cell>
          <cell r="L178">
            <v>0</v>
          </cell>
          <cell r="M178">
            <v>0</v>
          </cell>
          <cell r="N178">
            <v>0</v>
          </cell>
          <cell r="O178">
            <v>0</v>
          </cell>
          <cell r="P178">
            <v>0</v>
          </cell>
          <cell r="Q178">
            <v>0</v>
          </cell>
        </row>
        <row r="179">
          <cell r="B179" t="str">
            <v>EMO02</v>
          </cell>
          <cell r="C179" t="str">
            <v xml:space="preserve">Motor para Vibrador, Eletrico 2Hp </v>
          </cell>
          <cell r="D179" t="str">
            <v>h</v>
          </cell>
          <cell r="E179" t="str">
            <v xml:space="preserve">    -  ABEMI    4.5.1</v>
          </cell>
          <cell r="F179">
            <v>0.28000000000000003</v>
          </cell>
          <cell r="G179">
            <v>0.28000000000000003</v>
          </cell>
          <cell r="H179">
            <v>0.28000000000000003</v>
          </cell>
          <cell r="I179">
            <v>0.28000000000000003</v>
          </cell>
          <cell r="J179">
            <v>0.28000000000000003</v>
          </cell>
          <cell r="K179">
            <v>0.28000000000000003</v>
          </cell>
          <cell r="L179">
            <v>0</v>
          </cell>
          <cell r="M179">
            <v>0</v>
          </cell>
          <cell r="N179">
            <v>0</v>
          </cell>
          <cell r="O179">
            <v>0</v>
          </cell>
          <cell r="P179">
            <v>0</v>
          </cell>
          <cell r="Q179">
            <v>0</v>
          </cell>
        </row>
        <row r="180">
          <cell r="B180" t="str">
            <v>EMP01</v>
          </cell>
          <cell r="C180" t="str">
            <v>Mini Paver Equip para Moldado In Loco</v>
          </cell>
          <cell r="D180" t="str">
            <v>h</v>
          </cell>
          <cell r="E180" t="str">
            <v xml:space="preserve">    -  ABEMI    </v>
          </cell>
          <cell r="F180" t="str">
            <v>FALTA</v>
          </cell>
          <cell r="G180" t="str">
            <v>FALTA</v>
          </cell>
          <cell r="H180" t="str">
            <v>FALTA</v>
          </cell>
          <cell r="I180" t="str">
            <v>FALTA</v>
          </cell>
          <cell r="J180" t="str">
            <v>FALTA</v>
          </cell>
          <cell r="K180" t="str">
            <v>FALTA</v>
          </cell>
          <cell r="L180" t="str">
            <v>FALTA</v>
          </cell>
          <cell r="M180" t="str">
            <v>FALTA</v>
          </cell>
          <cell r="N180" t="str">
            <v>FALTA</v>
          </cell>
          <cell r="O180" t="str">
            <v>FALTA</v>
          </cell>
          <cell r="P180" t="str">
            <v>FALTA</v>
          </cell>
          <cell r="Q180" t="str">
            <v>FALTA</v>
          </cell>
        </row>
        <row r="181">
          <cell r="B181" t="str">
            <v>EMQ01</v>
          </cell>
          <cell r="C181" t="str">
            <v>Maquina Corte para Aco (Polycorte)</v>
          </cell>
          <cell r="D181" t="str">
            <v>h</v>
          </cell>
          <cell r="E181" t="str">
            <v xml:space="preserve">    -  ABEMI    </v>
          </cell>
          <cell r="F181" t="str">
            <v>FALTA</v>
          </cell>
          <cell r="G181" t="str">
            <v>FALTA</v>
          </cell>
          <cell r="H181" t="str">
            <v>FALTA</v>
          </cell>
          <cell r="I181" t="str">
            <v>FALTA</v>
          </cell>
          <cell r="J181" t="str">
            <v>FALTA</v>
          </cell>
          <cell r="K181" t="str">
            <v>FALTA</v>
          </cell>
          <cell r="L181" t="str">
            <v>FALTA</v>
          </cell>
          <cell r="M181" t="str">
            <v>FALTA</v>
          </cell>
          <cell r="N181" t="str">
            <v>FALTA</v>
          </cell>
          <cell r="O181" t="str">
            <v>FALTA</v>
          </cell>
          <cell r="P181" t="str">
            <v>FALTA</v>
          </cell>
          <cell r="Q181" t="str">
            <v>FALTA</v>
          </cell>
        </row>
        <row r="182">
          <cell r="B182" t="str">
            <v>EMR01</v>
          </cell>
          <cell r="C182" t="str">
            <v xml:space="preserve">Motosserra Portatil 3/4Hp </v>
          </cell>
          <cell r="D182" t="str">
            <v>h</v>
          </cell>
          <cell r="E182" t="str">
            <v xml:space="preserve">    -  ABEMI    </v>
          </cell>
          <cell r="F182">
            <v>0.49</v>
          </cell>
          <cell r="G182">
            <v>0.49</v>
          </cell>
          <cell r="H182">
            <v>0.5</v>
          </cell>
          <cell r="I182">
            <v>0.5</v>
          </cell>
          <cell r="J182">
            <v>0.5</v>
          </cell>
          <cell r="K182">
            <v>0.51</v>
          </cell>
          <cell r="L182">
            <v>0</v>
          </cell>
          <cell r="M182">
            <v>0</v>
          </cell>
          <cell r="N182">
            <v>0</v>
          </cell>
          <cell r="O182">
            <v>0</v>
          </cell>
          <cell r="P182">
            <v>0</v>
          </cell>
          <cell r="Q182">
            <v>0</v>
          </cell>
        </row>
        <row r="183">
          <cell r="B183" t="str">
            <v>EMR02</v>
          </cell>
          <cell r="C183" t="str">
            <v>Motosserra Potencia 3Hp 3,4 Ps</v>
          </cell>
          <cell r="D183" t="str">
            <v>h</v>
          </cell>
          <cell r="E183" t="str">
            <v xml:space="preserve">    -  ABEMI    </v>
          </cell>
          <cell r="F183">
            <v>0.99</v>
          </cell>
          <cell r="G183">
            <v>0.99</v>
          </cell>
          <cell r="H183">
            <v>1</v>
          </cell>
          <cell r="I183">
            <v>1</v>
          </cell>
          <cell r="J183">
            <v>1</v>
          </cell>
          <cell r="K183">
            <v>1.01</v>
          </cell>
          <cell r="L183">
            <v>0</v>
          </cell>
          <cell r="M183">
            <v>0</v>
          </cell>
          <cell r="N183">
            <v>0</v>
          </cell>
          <cell r="O183">
            <v>0</v>
          </cell>
          <cell r="P183">
            <v>0</v>
          </cell>
          <cell r="Q183">
            <v>0</v>
          </cell>
        </row>
        <row r="184">
          <cell r="B184" t="str">
            <v>EMR03</v>
          </cell>
          <cell r="C184" t="str">
            <v>Motosserra Potencia 4Hp 4,1 ou 4,35Ps</v>
          </cell>
          <cell r="D184" t="str">
            <v>h</v>
          </cell>
          <cell r="E184" t="str">
            <v xml:space="preserve">    -  ABEMI    </v>
          </cell>
          <cell r="F184">
            <v>1.23</v>
          </cell>
          <cell r="G184">
            <v>1.24</v>
          </cell>
          <cell r="H184">
            <v>1.25</v>
          </cell>
          <cell r="I184">
            <v>1.25</v>
          </cell>
          <cell r="J184">
            <v>1.25</v>
          </cell>
          <cell r="K184">
            <v>1.26</v>
          </cell>
          <cell r="L184">
            <v>0</v>
          </cell>
          <cell r="M184">
            <v>0</v>
          </cell>
          <cell r="N184">
            <v>0</v>
          </cell>
          <cell r="O184">
            <v>0</v>
          </cell>
          <cell r="P184">
            <v>0</v>
          </cell>
          <cell r="Q184">
            <v>0</v>
          </cell>
        </row>
        <row r="185">
          <cell r="B185" t="str">
            <v>EMR04</v>
          </cell>
          <cell r="C185" t="str">
            <v>Motosserra Potencia 5Hp 5,8 Ps</v>
          </cell>
          <cell r="D185" t="str">
            <v>h</v>
          </cell>
          <cell r="E185" t="str">
            <v xml:space="preserve">    -  ABEMI    </v>
          </cell>
          <cell r="F185">
            <v>1.48</v>
          </cell>
          <cell r="G185">
            <v>1.48</v>
          </cell>
          <cell r="H185">
            <v>1.5</v>
          </cell>
          <cell r="I185">
            <v>1.5</v>
          </cell>
          <cell r="J185">
            <v>1.5</v>
          </cell>
          <cell r="K185">
            <v>1.52</v>
          </cell>
          <cell r="L185">
            <v>0</v>
          </cell>
          <cell r="M185">
            <v>0</v>
          </cell>
          <cell r="N185">
            <v>0</v>
          </cell>
          <cell r="O185">
            <v>0</v>
          </cell>
          <cell r="P185">
            <v>0</v>
          </cell>
          <cell r="Q185">
            <v>0</v>
          </cell>
        </row>
        <row r="186">
          <cell r="B186" t="str">
            <v>EMR05</v>
          </cell>
          <cell r="C186" t="str">
            <v>Motosserra Potencia 7Hp 7,0 Ps</v>
          </cell>
          <cell r="D186" t="str">
            <v>h</v>
          </cell>
          <cell r="E186" t="str">
            <v xml:space="preserve">    -  ABEMI    </v>
          </cell>
          <cell r="F186">
            <v>1.97</v>
          </cell>
          <cell r="G186">
            <v>1.98</v>
          </cell>
          <cell r="H186">
            <v>1.99</v>
          </cell>
          <cell r="I186">
            <v>2</v>
          </cell>
          <cell r="J186">
            <v>2</v>
          </cell>
          <cell r="K186">
            <v>2.02</v>
          </cell>
          <cell r="L186">
            <v>0</v>
          </cell>
          <cell r="M186">
            <v>0</v>
          </cell>
          <cell r="N186">
            <v>0</v>
          </cell>
          <cell r="O186">
            <v>0</v>
          </cell>
          <cell r="P186">
            <v>0</v>
          </cell>
          <cell r="Q186">
            <v>0</v>
          </cell>
        </row>
        <row r="187">
          <cell r="B187" t="str">
            <v>EMT01</v>
          </cell>
          <cell r="C187" t="str">
            <v>Martelete</v>
          </cell>
          <cell r="D187" t="str">
            <v>h</v>
          </cell>
          <cell r="E187" t="str">
            <v xml:space="preserve">    -  ABEMI    </v>
          </cell>
          <cell r="F187" t="str">
            <v>FALTA</v>
          </cell>
          <cell r="G187" t="str">
            <v>FALTA</v>
          </cell>
          <cell r="H187" t="str">
            <v>FALTA</v>
          </cell>
          <cell r="I187" t="str">
            <v>FALTA</v>
          </cell>
          <cell r="J187" t="str">
            <v>FALTA</v>
          </cell>
          <cell r="K187" t="str">
            <v>FALTA</v>
          </cell>
          <cell r="L187" t="str">
            <v>FALTA</v>
          </cell>
          <cell r="M187" t="str">
            <v>FALTA</v>
          </cell>
          <cell r="N187" t="str">
            <v>FALTA</v>
          </cell>
          <cell r="O187" t="str">
            <v>FALTA</v>
          </cell>
          <cell r="P187" t="str">
            <v>FALTA</v>
          </cell>
          <cell r="Q187" t="str">
            <v>FALTA</v>
          </cell>
        </row>
        <row r="188">
          <cell r="B188" t="str">
            <v>EMU01</v>
          </cell>
          <cell r="C188" t="str">
            <v>Munck 4X2 6txm/3,7t</v>
          </cell>
          <cell r="D188" t="str">
            <v>h</v>
          </cell>
          <cell r="E188" t="str">
            <v>Tracao 4X2, capacidade Nominal  6txm/3,7t   -  ABEMI    3.5.13</v>
          </cell>
          <cell r="F188">
            <v>28.05</v>
          </cell>
          <cell r="G188">
            <v>28.11</v>
          </cell>
          <cell r="H188">
            <v>28.36</v>
          </cell>
          <cell r="I188">
            <v>28.45</v>
          </cell>
          <cell r="J188">
            <v>28.51</v>
          </cell>
          <cell r="K188">
            <v>28.75</v>
          </cell>
          <cell r="L188">
            <v>0</v>
          </cell>
          <cell r="M188">
            <v>0</v>
          </cell>
          <cell r="N188">
            <v>0</v>
          </cell>
          <cell r="O188">
            <v>0</v>
          </cell>
          <cell r="P188">
            <v>0</v>
          </cell>
          <cell r="Q188">
            <v>0</v>
          </cell>
        </row>
        <row r="189">
          <cell r="B189" t="str">
            <v>EMU02</v>
          </cell>
          <cell r="C189" t="str">
            <v>Munck 4X4 6txm/3,7t</v>
          </cell>
          <cell r="D189" t="str">
            <v>h</v>
          </cell>
          <cell r="E189" t="str">
            <v>Tracao 4X4, capacidade Nominal 6txm/3,7t   -  ABEMI    3.5.14</v>
          </cell>
          <cell r="F189">
            <v>35.06</v>
          </cell>
          <cell r="G189">
            <v>35.130000000000003</v>
          </cell>
          <cell r="H189">
            <v>35.44</v>
          </cell>
          <cell r="I189">
            <v>35.549999999999997</v>
          </cell>
          <cell r="J189">
            <v>35.619999999999997</v>
          </cell>
          <cell r="K189">
            <v>35.92</v>
          </cell>
          <cell r="L189">
            <v>0</v>
          </cell>
          <cell r="M189">
            <v>0</v>
          </cell>
          <cell r="N189">
            <v>0</v>
          </cell>
          <cell r="O189">
            <v>0</v>
          </cell>
          <cell r="P189">
            <v>0</v>
          </cell>
          <cell r="Q189">
            <v>0</v>
          </cell>
        </row>
        <row r="190">
          <cell r="B190" t="str">
            <v>EMU03</v>
          </cell>
          <cell r="C190" t="str">
            <v>Munck 4X2 Carga 5,0T cap Nom 10Tm</v>
          </cell>
          <cell r="D190" t="str">
            <v>h</v>
          </cell>
          <cell r="E190" t="str">
            <v xml:space="preserve">Tracao 4X2, Carga 5,0 T, capacidade Nominal  10 T.M .   -  ABEMI    </v>
          </cell>
          <cell r="F190" t="str">
            <v>FALTA</v>
          </cell>
          <cell r="G190" t="str">
            <v>FALTA</v>
          </cell>
          <cell r="H190" t="str">
            <v>FALTA</v>
          </cell>
          <cell r="I190" t="str">
            <v>FALTA</v>
          </cell>
          <cell r="J190" t="str">
            <v>FALTA</v>
          </cell>
          <cell r="K190" t="str">
            <v>FALTA</v>
          </cell>
          <cell r="L190" t="str">
            <v>FALTA</v>
          </cell>
          <cell r="M190" t="str">
            <v>FALTA</v>
          </cell>
          <cell r="N190" t="str">
            <v>FALTA</v>
          </cell>
          <cell r="O190" t="str">
            <v>FALTA</v>
          </cell>
          <cell r="P190" t="str">
            <v>FALTA</v>
          </cell>
          <cell r="Q190" t="str">
            <v>FALTA</v>
          </cell>
        </row>
        <row r="191">
          <cell r="B191" t="str">
            <v>EMU04</v>
          </cell>
          <cell r="C191" t="str">
            <v>Munck 6X4 10txm/5t</v>
          </cell>
          <cell r="D191" t="str">
            <v>h</v>
          </cell>
          <cell r="E191" t="str">
            <v>Tracao 6X4, capacidade Nominal  10txm/5t .   -  ABEMI    3.5.16</v>
          </cell>
          <cell r="F191">
            <v>34.159999999999997</v>
          </cell>
          <cell r="G191">
            <v>34.229999999999997</v>
          </cell>
          <cell r="H191">
            <v>34.53</v>
          </cell>
          <cell r="I191">
            <v>34.64</v>
          </cell>
          <cell r="J191">
            <v>34.71</v>
          </cell>
          <cell r="K191">
            <v>35</v>
          </cell>
          <cell r="L191">
            <v>0</v>
          </cell>
          <cell r="M191">
            <v>0</v>
          </cell>
          <cell r="N191">
            <v>0</v>
          </cell>
          <cell r="O191">
            <v>0</v>
          </cell>
          <cell r="P191">
            <v>0</v>
          </cell>
          <cell r="Q191">
            <v>0</v>
          </cell>
        </row>
        <row r="192">
          <cell r="B192" t="str">
            <v>EMU05</v>
          </cell>
          <cell r="C192" t="str">
            <v>Munck 6X2 10txm/5t</v>
          </cell>
          <cell r="D192" t="str">
            <v>h</v>
          </cell>
          <cell r="E192" t="str">
            <v>Tracao 6X2, capacidade Nominal 10txm/5t  -  ABEMI    3.5.15</v>
          </cell>
          <cell r="F192">
            <v>40.119999999999997</v>
          </cell>
          <cell r="G192">
            <v>40.21</v>
          </cell>
          <cell r="H192">
            <v>40.56</v>
          </cell>
          <cell r="I192">
            <v>40.69</v>
          </cell>
          <cell r="J192">
            <v>40.770000000000003</v>
          </cell>
          <cell r="K192">
            <v>41.11</v>
          </cell>
          <cell r="L192">
            <v>0</v>
          </cell>
          <cell r="M192">
            <v>0</v>
          </cell>
          <cell r="N192">
            <v>0</v>
          </cell>
          <cell r="O192">
            <v>0</v>
          </cell>
          <cell r="P192">
            <v>0</v>
          </cell>
          <cell r="Q192">
            <v>0</v>
          </cell>
        </row>
        <row r="193">
          <cell r="B193" t="str">
            <v>EMV01</v>
          </cell>
          <cell r="C193" t="str">
            <v xml:space="preserve">Mesa Vibratoria </v>
          </cell>
          <cell r="D193" t="str">
            <v>h</v>
          </cell>
          <cell r="E193" t="str">
            <v xml:space="preserve">   -  ABEMI    </v>
          </cell>
          <cell r="F193" t="str">
            <v>FALTA</v>
          </cell>
          <cell r="G193" t="str">
            <v>FALTA</v>
          </cell>
          <cell r="H193" t="str">
            <v>FALTA</v>
          </cell>
          <cell r="I193" t="str">
            <v>FALTA</v>
          </cell>
          <cell r="J193" t="str">
            <v>FALTA</v>
          </cell>
          <cell r="K193" t="str">
            <v>FALTA</v>
          </cell>
          <cell r="L193" t="str">
            <v>FALTA</v>
          </cell>
          <cell r="M193" t="str">
            <v>FALTA</v>
          </cell>
          <cell r="N193" t="str">
            <v>FALTA</v>
          </cell>
          <cell r="O193" t="str">
            <v>FALTA</v>
          </cell>
          <cell r="P193" t="str">
            <v>FALTA</v>
          </cell>
          <cell r="Q193" t="str">
            <v>FALTA</v>
          </cell>
        </row>
        <row r="194">
          <cell r="B194" t="str">
            <v>ENV01</v>
          </cell>
          <cell r="C194" t="str">
            <v>Nivel ótico Wild NK-1</v>
          </cell>
          <cell r="D194" t="str">
            <v>h</v>
          </cell>
          <cell r="E194" t="str">
            <v xml:space="preserve">    -  ABEMI    7.1.2.1</v>
          </cell>
          <cell r="F194">
            <v>0.92</v>
          </cell>
          <cell r="G194">
            <v>0.92</v>
          </cell>
          <cell r="H194">
            <v>0.93</v>
          </cell>
          <cell r="I194">
            <v>0.93</v>
          </cell>
          <cell r="J194">
            <v>0.93</v>
          </cell>
          <cell r="K194">
            <v>0.94</v>
          </cell>
          <cell r="L194">
            <v>0</v>
          </cell>
          <cell r="M194">
            <v>0</v>
          </cell>
          <cell r="N194">
            <v>0</v>
          </cell>
          <cell r="O194">
            <v>0</v>
          </cell>
          <cell r="P194">
            <v>0</v>
          </cell>
          <cell r="Q194">
            <v>0</v>
          </cell>
        </row>
        <row r="195">
          <cell r="B195" t="str">
            <v>EON01</v>
          </cell>
          <cell r="C195" t="str">
            <v>Onibus cap 40/45 Passageiros</v>
          </cell>
          <cell r="D195" t="str">
            <v>h</v>
          </cell>
          <cell r="E195" t="str">
            <v xml:space="preserve">    -  ABEMI    3.6.8</v>
          </cell>
          <cell r="F195">
            <v>54.09</v>
          </cell>
          <cell r="G195">
            <v>54.2</v>
          </cell>
          <cell r="H195">
            <v>54.68</v>
          </cell>
          <cell r="I195">
            <v>54.85</v>
          </cell>
          <cell r="J195">
            <v>54.96</v>
          </cell>
          <cell r="K195">
            <v>55.42</v>
          </cell>
          <cell r="L195">
            <v>0</v>
          </cell>
          <cell r="M195">
            <v>0</v>
          </cell>
          <cell r="N195">
            <v>0</v>
          </cell>
          <cell r="O195">
            <v>0</v>
          </cell>
          <cell r="P195">
            <v>0</v>
          </cell>
          <cell r="Q195">
            <v>0</v>
          </cell>
        </row>
        <row r="196">
          <cell r="B196" t="str">
            <v>EPB01</v>
          </cell>
          <cell r="C196" t="str">
            <v>Porta Bobina  Acion Hidr Diam 1,8M</v>
          </cell>
          <cell r="D196" t="str">
            <v>h</v>
          </cell>
          <cell r="E196" t="str">
            <v xml:space="preserve">Porta Bobina Enrolador c/ Acionamento Hidraulico p/ Bobinas c/ Diametro Maximo de 1800 Mm   -  ABEMI    </v>
          </cell>
          <cell r="F196" t="str">
            <v>FALTA</v>
          </cell>
          <cell r="G196" t="str">
            <v>FALTA</v>
          </cell>
          <cell r="H196" t="str">
            <v>FALTA</v>
          </cell>
          <cell r="I196" t="str">
            <v>FALTA</v>
          </cell>
          <cell r="J196" t="str">
            <v>FALTA</v>
          </cell>
          <cell r="K196" t="str">
            <v>FALTA</v>
          </cell>
          <cell r="L196" t="str">
            <v>FALTA</v>
          </cell>
          <cell r="M196" t="str">
            <v>FALTA</v>
          </cell>
          <cell r="N196" t="str">
            <v>FALTA</v>
          </cell>
          <cell r="O196" t="str">
            <v>FALTA</v>
          </cell>
          <cell r="P196" t="str">
            <v>FALTA</v>
          </cell>
          <cell r="Q196" t="str">
            <v>FALTA</v>
          </cell>
        </row>
        <row r="197">
          <cell r="B197" t="str">
            <v>EPC01</v>
          </cell>
          <cell r="C197" t="str">
            <v>Pa Carregadeira Pneus 1,0M3 CAT-910</v>
          </cell>
          <cell r="D197" t="str">
            <v>h</v>
          </cell>
          <cell r="E197" t="str">
            <v>Sobre Pneus, capacidade 1,0 M3 ( Tipo CAT-910 ou Similar ).   -  ABEMI</v>
          </cell>
          <cell r="F197" t="str">
            <v>FALTA</v>
          </cell>
          <cell r="G197" t="str">
            <v>FALTA</v>
          </cell>
          <cell r="H197" t="str">
            <v>FALTA</v>
          </cell>
          <cell r="I197" t="str">
            <v>FALTA</v>
          </cell>
          <cell r="J197" t="str">
            <v>FALTA</v>
          </cell>
          <cell r="K197" t="str">
            <v>FALTA</v>
          </cell>
          <cell r="L197" t="str">
            <v>FALTA</v>
          </cell>
          <cell r="M197" t="str">
            <v>FALTA</v>
          </cell>
          <cell r="N197" t="str">
            <v>FALTA</v>
          </cell>
          <cell r="O197" t="str">
            <v>FALTA</v>
          </cell>
          <cell r="P197" t="str">
            <v>FALTA</v>
          </cell>
          <cell r="Q197" t="str">
            <v>FALTA</v>
          </cell>
        </row>
        <row r="198">
          <cell r="B198" t="str">
            <v>EPC02</v>
          </cell>
          <cell r="C198" t="str">
            <v>Pa Carregadeira Pneus 1,34M3 CAT-920</v>
          </cell>
          <cell r="D198" t="str">
            <v>h</v>
          </cell>
          <cell r="E198" t="str">
            <v>Sobre Pneus, capacidade 1,34 M3 ( Tipo CAT-920 ou Similar ).   -  ABEMI</v>
          </cell>
          <cell r="F198" t="str">
            <v>FALTA</v>
          </cell>
          <cell r="G198" t="str">
            <v>FALTA</v>
          </cell>
          <cell r="H198" t="str">
            <v>FALTA</v>
          </cell>
          <cell r="I198" t="str">
            <v>FALTA</v>
          </cell>
          <cell r="J198" t="str">
            <v>FALTA</v>
          </cell>
          <cell r="K198" t="str">
            <v>FALTA</v>
          </cell>
          <cell r="L198" t="str">
            <v>FALTA</v>
          </cell>
          <cell r="M198" t="str">
            <v>FALTA</v>
          </cell>
          <cell r="N198" t="str">
            <v>FALTA</v>
          </cell>
          <cell r="O198" t="str">
            <v>FALTA</v>
          </cell>
          <cell r="P198" t="str">
            <v>FALTA</v>
          </cell>
          <cell r="Q198" t="str">
            <v>FALTA</v>
          </cell>
        </row>
        <row r="199">
          <cell r="B199" t="str">
            <v>EPC03</v>
          </cell>
          <cell r="C199" t="str">
            <v>Pa Carregadeira Pneus 1,72m3 CAT-930</v>
          </cell>
          <cell r="D199" t="str">
            <v>h</v>
          </cell>
          <cell r="E199" t="str">
            <v>Sobre Pneus, capacidade 1,72m3 ( Tipo CAT-930 ou Similar ).   -  ABEMI    2.1.1</v>
          </cell>
          <cell r="F199">
            <v>54.03</v>
          </cell>
          <cell r="G199">
            <v>54.14</v>
          </cell>
          <cell r="H199">
            <v>54.62</v>
          </cell>
          <cell r="I199">
            <v>54.79</v>
          </cell>
          <cell r="J199">
            <v>54.9</v>
          </cell>
          <cell r="K199">
            <v>55.36</v>
          </cell>
          <cell r="L199">
            <v>0</v>
          </cell>
          <cell r="M199">
            <v>0</v>
          </cell>
          <cell r="N199">
            <v>0</v>
          </cell>
          <cell r="O199">
            <v>0</v>
          </cell>
          <cell r="P199">
            <v>0</v>
          </cell>
          <cell r="Q199">
            <v>0</v>
          </cell>
        </row>
        <row r="200">
          <cell r="B200" t="str">
            <v>EPC04</v>
          </cell>
          <cell r="C200" t="str">
            <v>Pa Carregadeira Pneus 2,68M3 CAT-950</v>
          </cell>
          <cell r="D200" t="str">
            <v>h</v>
          </cell>
          <cell r="E200" t="str">
            <v>Sobre Pneus, capacidade 2,68 M3 ( Tipo CAT-950 ou Similar ).   -  ABEMI</v>
          </cell>
          <cell r="F200" t="str">
            <v>FALTA</v>
          </cell>
          <cell r="G200" t="str">
            <v>FALTA</v>
          </cell>
          <cell r="H200" t="str">
            <v>FALTA</v>
          </cell>
          <cell r="I200" t="str">
            <v>FALTA</v>
          </cell>
          <cell r="J200" t="str">
            <v>FALTA</v>
          </cell>
          <cell r="K200" t="str">
            <v>FALTA</v>
          </cell>
          <cell r="L200" t="str">
            <v>FALTA</v>
          </cell>
          <cell r="M200" t="str">
            <v>FALTA</v>
          </cell>
          <cell r="N200" t="str">
            <v>FALTA</v>
          </cell>
          <cell r="O200" t="str">
            <v>FALTA</v>
          </cell>
          <cell r="P200" t="str">
            <v>FALTA</v>
          </cell>
          <cell r="Q200" t="str">
            <v>FALTA</v>
          </cell>
        </row>
        <row r="201">
          <cell r="B201" t="str">
            <v>EPC05</v>
          </cell>
          <cell r="C201" t="str">
            <v>Pa Carregadeira Pneus 3,45m3 CAT-966</v>
          </cell>
          <cell r="D201" t="str">
            <v>h</v>
          </cell>
          <cell r="E201" t="str">
            <v>Sobre Pneus, capacidade 3,45m3 ( Tipo CAT-966 ou Similar ).   -  ABEMI    2.1.2</v>
          </cell>
          <cell r="F201">
            <v>105.14</v>
          </cell>
          <cell r="G201">
            <v>105.36</v>
          </cell>
          <cell r="H201">
            <v>106.29</v>
          </cell>
          <cell r="I201">
            <v>106.62</v>
          </cell>
          <cell r="J201">
            <v>106.83</v>
          </cell>
          <cell r="K201">
            <v>107.73</v>
          </cell>
          <cell r="L201">
            <v>0</v>
          </cell>
          <cell r="M201">
            <v>0</v>
          </cell>
          <cell r="N201">
            <v>0</v>
          </cell>
          <cell r="O201">
            <v>0</v>
          </cell>
          <cell r="P201">
            <v>0</v>
          </cell>
          <cell r="Q201">
            <v>0</v>
          </cell>
        </row>
        <row r="202">
          <cell r="B202" t="str">
            <v>EPC06</v>
          </cell>
          <cell r="C202" t="str">
            <v>Pa Carregadeira esteiras 0,8M3 CAT-931</v>
          </cell>
          <cell r="D202" t="str">
            <v>h</v>
          </cell>
          <cell r="E202" t="str">
            <v>Sobre esteiras, capacidade 0,8m3 ( Tipo CAT-931 ou Similar ).   -  ABEMI    2.1.4</v>
          </cell>
          <cell r="F202">
            <v>53.11</v>
          </cell>
          <cell r="G202">
            <v>53.22</v>
          </cell>
          <cell r="H202">
            <v>53.69</v>
          </cell>
          <cell r="I202">
            <v>53.86</v>
          </cell>
          <cell r="J202">
            <v>53.97</v>
          </cell>
          <cell r="K202">
            <v>54.42</v>
          </cell>
          <cell r="L202">
            <v>0</v>
          </cell>
          <cell r="M202">
            <v>0</v>
          </cell>
          <cell r="N202">
            <v>0</v>
          </cell>
          <cell r="O202">
            <v>0</v>
          </cell>
          <cell r="P202">
            <v>0</v>
          </cell>
          <cell r="Q202">
            <v>0</v>
          </cell>
        </row>
        <row r="203">
          <cell r="B203" t="str">
            <v>EPC07</v>
          </cell>
          <cell r="C203" t="str">
            <v>Pa Carregadeira Esteiras 1,15M3 CAT941</v>
          </cell>
          <cell r="D203" t="str">
            <v>h</v>
          </cell>
          <cell r="E203" t="str">
            <v>Sobre Esteiras, capacidade 1,15 M3 ( Tipo CAT-941 ou Similar ).   -  ABEMI</v>
          </cell>
          <cell r="F203" t="str">
            <v>FALTA</v>
          </cell>
          <cell r="G203" t="str">
            <v>FALTA</v>
          </cell>
          <cell r="H203" t="str">
            <v>FALTA</v>
          </cell>
          <cell r="I203" t="str">
            <v>FALTA</v>
          </cell>
          <cell r="J203" t="str">
            <v>FALTA</v>
          </cell>
          <cell r="K203" t="str">
            <v>FALTA</v>
          </cell>
          <cell r="L203" t="str">
            <v>FALTA</v>
          </cell>
          <cell r="M203" t="str">
            <v>FALTA</v>
          </cell>
          <cell r="N203" t="str">
            <v>FALTA</v>
          </cell>
          <cell r="O203" t="str">
            <v>FALTA</v>
          </cell>
          <cell r="P203" t="str">
            <v>FALTA</v>
          </cell>
          <cell r="Q203" t="str">
            <v>FALTA</v>
          </cell>
        </row>
        <row r="204">
          <cell r="B204" t="str">
            <v>EPC08</v>
          </cell>
          <cell r="C204" t="str">
            <v>Pa Carregadeira Esteiras 1,34M3 CAT951</v>
          </cell>
          <cell r="D204" t="str">
            <v>h</v>
          </cell>
          <cell r="E204" t="str">
            <v>Sobre Esteiras, capacidade 1,34 M3 ( Tipo CAT-951 ou Similar ).   -  ABEMI</v>
          </cell>
          <cell r="F204" t="str">
            <v>FALTA</v>
          </cell>
          <cell r="G204" t="str">
            <v>FALTA</v>
          </cell>
          <cell r="H204" t="str">
            <v>FALTA</v>
          </cell>
          <cell r="I204" t="str">
            <v>FALTA</v>
          </cell>
          <cell r="J204" t="str">
            <v>FALTA</v>
          </cell>
          <cell r="K204" t="str">
            <v>FALTA</v>
          </cell>
          <cell r="L204" t="str">
            <v>FALTA</v>
          </cell>
          <cell r="M204" t="str">
            <v>FALTA</v>
          </cell>
          <cell r="N204" t="str">
            <v>FALTA</v>
          </cell>
          <cell r="O204" t="str">
            <v>FALTA</v>
          </cell>
          <cell r="P204" t="str">
            <v>FALTA</v>
          </cell>
          <cell r="Q204" t="str">
            <v>FALTA</v>
          </cell>
        </row>
        <row r="205">
          <cell r="B205" t="str">
            <v>EPC09</v>
          </cell>
          <cell r="C205" t="str">
            <v>Pa Carregadeira esteiras 1,72M3 CAT-955</v>
          </cell>
          <cell r="D205" t="str">
            <v>h</v>
          </cell>
          <cell r="E205" t="str">
            <v>Sobre esteiras, capacidade 1,72 M3 ( Tipo CAT-955 ou Similar ).   -  ABEMI    2.1.5</v>
          </cell>
          <cell r="F205">
            <v>107.06</v>
          </cell>
          <cell r="G205">
            <v>107.29</v>
          </cell>
          <cell r="H205">
            <v>108.23</v>
          </cell>
          <cell r="I205">
            <v>108.57</v>
          </cell>
          <cell r="J205">
            <v>108.79</v>
          </cell>
          <cell r="K205">
            <v>109.7</v>
          </cell>
          <cell r="L205">
            <v>0</v>
          </cell>
          <cell r="M205">
            <v>0</v>
          </cell>
          <cell r="N205">
            <v>0</v>
          </cell>
          <cell r="O205">
            <v>0</v>
          </cell>
          <cell r="P205">
            <v>0</v>
          </cell>
          <cell r="Q205">
            <v>0</v>
          </cell>
        </row>
        <row r="206">
          <cell r="B206" t="str">
            <v>EPF01</v>
          </cell>
          <cell r="C206" t="str">
            <v>Equipamento para Pintura de Faixas.</v>
          </cell>
          <cell r="D206" t="str">
            <v>h</v>
          </cell>
          <cell r="E206" t="str">
            <v xml:space="preserve">Equipamento para Pintura de Faixas.   -  ABEMI    </v>
          </cell>
          <cell r="F206" t="str">
            <v>FALTA</v>
          </cell>
          <cell r="G206" t="str">
            <v>FALTA</v>
          </cell>
          <cell r="H206" t="str">
            <v>FALTA</v>
          </cell>
          <cell r="I206" t="str">
            <v>FALTA</v>
          </cell>
          <cell r="J206" t="str">
            <v>FALTA</v>
          </cell>
          <cell r="K206" t="str">
            <v>FALTA</v>
          </cell>
          <cell r="L206" t="str">
            <v>FALTA</v>
          </cell>
          <cell r="M206" t="str">
            <v>FALTA</v>
          </cell>
          <cell r="N206" t="str">
            <v>FALTA</v>
          </cell>
          <cell r="O206" t="str">
            <v>FALTA</v>
          </cell>
          <cell r="P206" t="str">
            <v>FALTA</v>
          </cell>
          <cell r="Q206" t="str">
            <v>FALTA</v>
          </cell>
        </row>
        <row r="207">
          <cell r="B207" t="str">
            <v>EPP01</v>
          </cell>
          <cell r="C207" t="str">
            <v>Equipamento para Perfur de Poco Prof</v>
          </cell>
          <cell r="D207" t="str">
            <v>h</v>
          </cell>
          <cell r="E207" t="str">
            <v xml:space="preserve">Equipamento para Perfuracao de Poco Profundo.   -  ABEMI    </v>
          </cell>
          <cell r="F207" t="str">
            <v>FALTA</v>
          </cell>
          <cell r="G207" t="str">
            <v>FALTA</v>
          </cell>
          <cell r="H207" t="str">
            <v>FALTA</v>
          </cell>
          <cell r="I207" t="str">
            <v>FALTA</v>
          </cell>
          <cell r="J207" t="str">
            <v>FALTA</v>
          </cell>
          <cell r="K207" t="str">
            <v>FALTA</v>
          </cell>
          <cell r="L207" t="str">
            <v>FALTA</v>
          </cell>
          <cell r="M207" t="str">
            <v>FALTA</v>
          </cell>
          <cell r="N207" t="str">
            <v>FALTA</v>
          </cell>
          <cell r="O207" t="str">
            <v>FALTA</v>
          </cell>
          <cell r="P207" t="str">
            <v>FALTA</v>
          </cell>
          <cell r="Q207" t="str">
            <v>FALTA</v>
          </cell>
        </row>
        <row r="208">
          <cell r="B208" t="str">
            <v>EPR01</v>
          </cell>
          <cell r="C208" t="str">
            <v>Prensa hidraulica 200t bomba motorizada</v>
          </cell>
          <cell r="D208" t="str">
            <v>h</v>
          </cell>
          <cell r="E208" t="str">
            <v>Capacidade , 200 T, c/ Bomba Motorizada   -  ABEMI 1.9.4 SIMILAR</v>
          </cell>
          <cell r="F208">
            <v>4.18</v>
          </cell>
          <cell r="G208">
            <v>4.1900000000000004</v>
          </cell>
          <cell r="H208">
            <v>4.2300000000000004</v>
          </cell>
          <cell r="I208">
            <v>4.24</v>
          </cell>
          <cell r="J208">
            <v>4.25</v>
          </cell>
          <cell r="K208">
            <v>4.28</v>
          </cell>
          <cell r="L208">
            <v>0</v>
          </cell>
          <cell r="M208">
            <v>0</v>
          </cell>
          <cell r="N208">
            <v>0</v>
          </cell>
          <cell r="O208">
            <v>0</v>
          </cell>
          <cell r="P208">
            <v>0</v>
          </cell>
          <cell r="Q208">
            <v>0</v>
          </cell>
        </row>
        <row r="209">
          <cell r="B209" t="str">
            <v>EPR02</v>
          </cell>
          <cell r="C209" t="str">
            <v>Prensa hidraulica manual 100t</v>
          </cell>
          <cell r="D209" t="str">
            <v>h</v>
          </cell>
          <cell r="E209" t="str">
            <v xml:space="preserve">    -  ABEMI    9.17</v>
          </cell>
          <cell r="F209">
            <v>0.76</v>
          </cell>
          <cell r="G209">
            <v>0.76</v>
          </cell>
          <cell r="H209">
            <v>0.77</v>
          </cell>
          <cell r="I209">
            <v>0.77</v>
          </cell>
          <cell r="J209">
            <v>0.77</v>
          </cell>
          <cell r="K209">
            <v>0.78</v>
          </cell>
          <cell r="L209">
            <v>0</v>
          </cell>
          <cell r="M209">
            <v>0</v>
          </cell>
          <cell r="N209">
            <v>0</v>
          </cell>
          <cell r="O209">
            <v>0</v>
          </cell>
          <cell r="P209">
            <v>0</v>
          </cell>
          <cell r="Q209">
            <v>0</v>
          </cell>
        </row>
        <row r="210">
          <cell r="B210" t="str">
            <v>EPR03</v>
          </cell>
          <cell r="C210" t="str">
            <v>Prensa hidraulica manual 200t</v>
          </cell>
          <cell r="D210" t="str">
            <v>h</v>
          </cell>
          <cell r="E210" t="str">
            <v xml:space="preserve">    -  ABEMI    9.18</v>
          </cell>
          <cell r="F210">
            <v>1.44</v>
          </cell>
          <cell r="G210">
            <v>1.44</v>
          </cell>
          <cell r="H210">
            <v>1.46</v>
          </cell>
          <cell r="I210">
            <v>1.46</v>
          </cell>
          <cell r="J210">
            <v>1.46</v>
          </cell>
          <cell r="K210">
            <v>1.48</v>
          </cell>
          <cell r="L210">
            <v>0</v>
          </cell>
          <cell r="M210">
            <v>0</v>
          </cell>
          <cell r="N210">
            <v>0</v>
          </cell>
          <cell r="O210">
            <v>0</v>
          </cell>
          <cell r="P210">
            <v>0</v>
          </cell>
          <cell r="Q210">
            <v>0</v>
          </cell>
        </row>
        <row r="211">
          <cell r="B211" t="str">
            <v>EPU01</v>
          </cell>
          <cell r="C211" t="str">
            <v xml:space="preserve">Pick-Up Cargas Leves 2X4 Pampa/Saveiro </v>
          </cell>
          <cell r="D211" t="str">
            <v>h</v>
          </cell>
          <cell r="E211" t="str">
            <v>Para Cargas Leves, Tracao 2X4 ( Tipo Pampa, Saveiro ou Similar ).   -  ABEMI    3.6.2</v>
          </cell>
          <cell r="F211">
            <v>12.02</v>
          </cell>
          <cell r="G211">
            <v>12.05</v>
          </cell>
          <cell r="H211">
            <v>12.15</v>
          </cell>
          <cell r="I211">
            <v>12.19</v>
          </cell>
          <cell r="J211">
            <v>12.21</v>
          </cell>
          <cell r="K211">
            <v>12.32</v>
          </cell>
          <cell r="L211">
            <v>0</v>
          </cell>
          <cell r="M211">
            <v>0</v>
          </cell>
          <cell r="N211">
            <v>0</v>
          </cell>
          <cell r="O211">
            <v>0</v>
          </cell>
          <cell r="P211">
            <v>0</v>
          </cell>
          <cell r="Q211">
            <v>0</v>
          </cell>
        </row>
        <row r="212">
          <cell r="B212" t="str">
            <v>EPU02</v>
          </cell>
          <cell r="C212" t="str">
            <v xml:space="preserve">Pick-Up Cargas Medias 4X2 C1Ooo A1000 </v>
          </cell>
          <cell r="D212" t="str">
            <v>h</v>
          </cell>
          <cell r="E212" t="str">
            <v xml:space="preserve">Para Cargas Medias, Tracao 4X2 ( Tipo Chevrolet C1000, Ford A1000 ou Similar ).   -  ABEMI    </v>
          </cell>
          <cell r="F212" t="str">
            <v>FALTA</v>
          </cell>
          <cell r="G212" t="str">
            <v>FALTA</v>
          </cell>
          <cell r="H212" t="str">
            <v>FALTA</v>
          </cell>
          <cell r="I212" t="str">
            <v>FALTA</v>
          </cell>
          <cell r="J212" t="str">
            <v>FALTA</v>
          </cell>
          <cell r="K212" t="str">
            <v>FALTA</v>
          </cell>
          <cell r="L212" t="str">
            <v>FALTA</v>
          </cell>
          <cell r="M212" t="str">
            <v>FALTA</v>
          </cell>
          <cell r="N212" t="str">
            <v>FALTA</v>
          </cell>
          <cell r="O212" t="str">
            <v>FALTA</v>
          </cell>
          <cell r="P212" t="str">
            <v>FALTA</v>
          </cell>
          <cell r="Q212" t="str">
            <v>FALTA</v>
          </cell>
        </row>
        <row r="213">
          <cell r="B213" t="str">
            <v>EPU03</v>
          </cell>
          <cell r="C213" t="str">
            <v>Pick-Up Volkswagen Kombi</v>
          </cell>
          <cell r="D213" t="str">
            <v>h</v>
          </cell>
          <cell r="E213" t="str">
            <v>Volkswagen Kombi.   -  ABEMI    3.6.4</v>
          </cell>
          <cell r="F213">
            <v>7.33</v>
          </cell>
          <cell r="G213">
            <v>7.34</v>
          </cell>
          <cell r="H213">
            <v>7.41</v>
          </cell>
          <cell r="I213">
            <v>7.43</v>
          </cell>
          <cell r="J213">
            <v>7.44</v>
          </cell>
          <cell r="K213">
            <v>7.51</v>
          </cell>
          <cell r="L213">
            <v>0</v>
          </cell>
          <cell r="M213">
            <v>0</v>
          </cell>
          <cell r="N213">
            <v>0</v>
          </cell>
          <cell r="O213">
            <v>0</v>
          </cell>
          <cell r="P213">
            <v>0</v>
          </cell>
          <cell r="Q213">
            <v>0</v>
          </cell>
        </row>
        <row r="214">
          <cell r="B214" t="str">
            <v>EPU04</v>
          </cell>
          <cell r="C214" t="str">
            <v>Pick-Up p/ Cargas até1 t 4X4 Toyota</v>
          </cell>
          <cell r="D214" t="str">
            <v>h</v>
          </cell>
          <cell r="E214" t="str">
            <v>Para Cargas Ate 1t, Tracao 4X4, c/ Carroceria ( Tipo Toyota ou Similar ).   -  ABEMI    3.6.7</v>
          </cell>
          <cell r="F214">
            <v>11.09</v>
          </cell>
          <cell r="G214">
            <v>11.12</v>
          </cell>
          <cell r="H214">
            <v>11.22</v>
          </cell>
          <cell r="I214">
            <v>11.25</v>
          </cell>
          <cell r="J214">
            <v>11.27</v>
          </cell>
          <cell r="K214">
            <v>11.37</v>
          </cell>
          <cell r="L214">
            <v>0</v>
          </cell>
          <cell r="M214">
            <v>0</v>
          </cell>
          <cell r="N214">
            <v>0</v>
          </cell>
          <cell r="O214">
            <v>0</v>
          </cell>
          <cell r="P214">
            <v>0</v>
          </cell>
          <cell r="Q214">
            <v>0</v>
          </cell>
        </row>
        <row r="215">
          <cell r="B215" t="str">
            <v>EPU05</v>
          </cell>
          <cell r="C215" t="str">
            <v>Pick-Up Jeep Toyota 4X4</v>
          </cell>
          <cell r="D215" t="str">
            <v>h</v>
          </cell>
          <cell r="E215" t="str">
            <v>Jeep Toyota Tracao 4X4   -  ABEMI    3.6.7</v>
          </cell>
          <cell r="F215">
            <v>11.09</v>
          </cell>
          <cell r="G215">
            <v>11.12</v>
          </cell>
          <cell r="H215">
            <v>11.22</v>
          </cell>
          <cell r="I215">
            <v>11.25</v>
          </cell>
          <cell r="J215">
            <v>11.27</v>
          </cell>
          <cell r="K215">
            <v>11.37</v>
          </cell>
          <cell r="L215">
            <v>0</v>
          </cell>
          <cell r="M215">
            <v>0</v>
          </cell>
          <cell r="N215">
            <v>0</v>
          </cell>
          <cell r="O215">
            <v>0</v>
          </cell>
          <cell r="P215">
            <v>0</v>
          </cell>
          <cell r="Q215">
            <v>0</v>
          </cell>
        </row>
        <row r="216">
          <cell r="B216" t="str">
            <v>EPU06</v>
          </cell>
          <cell r="C216" t="str">
            <v>Pick-Up diesel 4X2 Carga 1T  F1000/D20</v>
          </cell>
          <cell r="D216" t="str">
            <v>h</v>
          </cell>
          <cell r="E216" t="str">
            <v>Pick-Up diesel 4X2 Carga  1000Kg - F1000/D20   -  ABEMI    3.6.3</v>
          </cell>
          <cell r="F216">
            <v>12.02</v>
          </cell>
          <cell r="G216">
            <v>12.05</v>
          </cell>
          <cell r="H216">
            <v>12.15</v>
          </cell>
          <cell r="I216">
            <v>12.19</v>
          </cell>
          <cell r="J216">
            <v>12.21</v>
          </cell>
          <cell r="K216">
            <v>12.32</v>
          </cell>
          <cell r="L216">
            <v>0</v>
          </cell>
          <cell r="M216">
            <v>0</v>
          </cell>
          <cell r="N216">
            <v>0</v>
          </cell>
          <cell r="O216">
            <v>0</v>
          </cell>
          <cell r="P216">
            <v>0</v>
          </cell>
          <cell r="Q216">
            <v>0</v>
          </cell>
        </row>
        <row r="217">
          <cell r="B217" t="str">
            <v>EPU07</v>
          </cell>
          <cell r="C217" t="str">
            <v>Pick-Up Cargas 1t 4X4 Toyota sem operador</v>
          </cell>
          <cell r="D217" t="str">
            <v>h</v>
          </cell>
          <cell r="E217" t="str">
            <v>Para Cargas Ate 1 T, Tracao 4X4, c/ Carroceria ( Tipo Toyota ou Similar ). Sem Operador ( Indireto )   -  ABEMI    3.6.7</v>
          </cell>
          <cell r="F217">
            <v>11.09</v>
          </cell>
          <cell r="G217">
            <v>11.12</v>
          </cell>
          <cell r="H217">
            <v>11.22</v>
          </cell>
          <cell r="I217">
            <v>11.25</v>
          </cell>
          <cell r="J217">
            <v>11.27</v>
          </cell>
          <cell r="K217">
            <v>11.37</v>
          </cell>
          <cell r="L217">
            <v>0</v>
          </cell>
          <cell r="M217">
            <v>0</v>
          </cell>
          <cell r="N217">
            <v>0</v>
          </cell>
          <cell r="O217">
            <v>0</v>
          </cell>
          <cell r="P217">
            <v>0</v>
          </cell>
          <cell r="Q217">
            <v>0</v>
          </cell>
        </row>
        <row r="218">
          <cell r="B218" t="str">
            <v>EPU08</v>
          </cell>
          <cell r="C218" t="str">
            <v>Pick-Up Jeep diesel 4X4 Toyota sem operador</v>
          </cell>
          <cell r="D218" t="str">
            <v>h</v>
          </cell>
          <cell r="E218" t="str">
            <v>Pick-Up Jeep Toyota 4X4 sem operador -  ABEMI    3.6.7</v>
          </cell>
          <cell r="F218">
            <v>11.09</v>
          </cell>
          <cell r="G218">
            <v>11.12</v>
          </cell>
          <cell r="H218">
            <v>11.22</v>
          </cell>
          <cell r="I218">
            <v>11.25</v>
          </cell>
          <cell r="J218">
            <v>11.27</v>
          </cell>
          <cell r="K218">
            <v>11.37</v>
          </cell>
          <cell r="L218">
            <v>0</v>
          </cell>
          <cell r="M218">
            <v>0</v>
          </cell>
          <cell r="N218">
            <v>0</v>
          </cell>
          <cell r="O218">
            <v>0</v>
          </cell>
          <cell r="P218">
            <v>0</v>
          </cell>
          <cell r="Q218">
            <v>0</v>
          </cell>
        </row>
        <row r="219">
          <cell r="B219" t="str">
            <v>EPU09</v>
          </cell>
          <cell r="C219" t="str">
            <v>Pick-Up Volkswagen Kombi sem operador</v>
          </cell>
          <cell r="D219" t="str">
            <v>h</v>
          </cell>
          <cell r="E219" t="str">
            <v>Volkswagen Kombi Sem Operador ( Indireto )   -  ABEMI    3.6.4</v>
          </cell>
          <cell r="F219">
            <v>7.33</v>
          </cell>
          <cell r="G219">
            <v>7.34</v>
          </cell>
          <cell r="H219">
            <v>7.41</v>
          </cell>
          <cell r="I219">
            <v>7.43</v>
          </cell>
          <cell r="J219">
            <v>7.44</v>
          </cell>
          <cell r="K219">
            <v>7.51</v>
          </cell>
          <cell r="L219">
            <v>0</v>
          </cell>
          <cell r="M219">
            <v>0</v>
          </cell>
          <cell r="N219">
            <v>0</v>
          </cell>
          <cell r="O219">
            <v>0</v>
          </cell>
          <cell r="P219">
            <v>0</v>
          </cell>
          <cell r="Q219">
            <v>0</v>
          </cell>
        </row>
        <row r="220">
          <cell r="B220" t="str">
            <v>EPZ01</v>
          </cell>
          <cell r="C220" t="str">
            <v>Perfuratriz rotativa motor a gasolina, cap até 7/8"</v>
          </cell>
          <cell r="D220" t="str">
            <v>h</v>
          </cell>
          <cell r="E220" t="str">
            <v>Motor Agasolina, capacidade Ate 7/8".   -  ABEMI    4.10.1</v>
          </cell>
          <cell r="F220">
            <v>2.72</v>
          </cell>
          <cell r="G220">
            <v>2.73</v>
          </cell>
          <cell r="H220">
            <v>2.75</v>
          </cell>
          <cell r="I220">
            <v>2.76</v>
          </cell>
          <cell r="J220">
            <v>2.77</v>
          </cell>
          <cell r="K220">
            <v>2.79</v>
          </cell>
          <cell r="L220">
            <v>0</v>
          </cell>
          <cell r="M220">
            <v>0</v>
          </cell>
          <cell r="N220">
            <v>0</v>
          </cell>
          <cell r="O220">
            <v>0</v>
          </cell>
          <cell r="P220">
            <v>0</v>
          </cell>
          <cell r="Q220">
            <v>0</v>
          </cell>
        </row>
        <row r="221">
          <cell r="B221" t="str">
            <v>EPZ02</v>
          </cell>
          <cell r="C221" t="str">
            <v>Perfuratriz rotativa pneumatica cap até 1 3/8"</v>
          </cell>
          <cell r="D221" t="str">
            <v>h</v>
          </cell>
          <cell r="E221" t="str">
            <v>Pneumatica, capacidade Ate 1 3/8".   -  ABEMI    4.10.2</v>
          </cell>
          <cell r="F221">
            <v>1.32</v>
          </cell>
          <cell r="G221">
            <v>1.32</v>
          </cell>
          <cell r="H221">
            <v>1.34</v>
          </cell>
          <cell r="I221">
            <v>1.34</v>
          </cell>
          <cell r="J221">
            <v>1.34</v>
          </cell>
          <cell r="K221">
            <v>1.35</v>
          </cell>
          <cell r="L221">
            <v>0</v>
          </cell>
          <cell r="M221">
            <v>0</v>
          </cell>
          <cell r="N221">
            <v>0</v>
          </cell>
          <cell r="O221">
            <v>0</v>
          </cell>
          <cell r="P221">
            <v>0</v>
          </cell>
          <cell r="Q221">
            <v>0</v>
          </cell>
        </row>
        <row r="222">
          <cell r="B222" t="str">
            <v>EPZ03</v>
          </cell>
          <cell r="C222" t="str">
            <v xml:space="preserve">Perfuratriz Pneum Tr Esteira Air-Track </v>
          </cell>
          <cell r="D222" t="str">
            <v>h</v>
          </cell>
          <cell r="E222" t="str">
            <v xml:space="preserve">Pneumatica sobre Trator de Esteiras, Tipo    Air-Track ou Crawler-Drill, capacidade       Ate 5".   -  ABEMI    </v>
          </cell>
          <cell r="F222" t="str">
            <v>FALTA</v>
          </cell>
          <cell r="G222" t="str">
            <v>FALTA</v>
          </cell>
          <cell r="H222" t="str">
            <v>FALTA</v>
          </cell>
          <cell r="I222" t="str">
            <v>FALTA</v>
          </cell>
          <cell r="J222" t="str">
            <v>FALTA</v>
          </cell>
          <cell r="K222" t="str">
            <v>FALTA</v>
          </cell>
          <cell r="L222" t="str">
            <v>FALTA</v>
          </cell>
          <cell r="M222" t="str">
            <v>FALTA</v>
          </cell>
          <cell r="N222" t="str">
            <v>FALTA</v>
          </cell>
          <cell r="O222" t="str">
            <v>FALTA</v>
          </cell>
          <cell r="P222" t="str">
            <v>FALTA</v>
          </cell>
          <cell r="Q222" t="str">
            <v>FALTA</v>
          </cell>
        </row>
        <row r="223">
          <cell r="B223" t="str">
            <v>EPZ04</v>
          </cell>
          <cell r="C223" t="str">
            <v>Perfuratriz rotativa hidráulica para tub diam até 1,20m</v>
          </cell>
          <cell r="D223" t="str">
            <v>h</v>
          </cell>
          <cell r="E223" t="str">
            <v>Rotativa Hidraulica p/ Fundacoes Cilindricas Diam Ate 1,20M. Motor 126 Cv, Montada sobre Caminhao 6X4.   -  ABEMI    4.12.4</v>
          </cell>
          <cell r="F223">
            <v>132.31</v>
          </cell>
          <cell r="G223">
            <v>132.59</v>
          </cell>
          <cell r="H223">
            <v>133.75</v>
          </cell>
          <cell r="I223">
            <v>134.16999999999999</v>
          </cell>
          <cell r="J223">
            <v>134.44</v>
          </cell>
          <cell r="K223">
            <v>135.57</v>
          </cell>
          <cell r="L223">
            <v>0</v>
          </cell>
          <cell r="M223">
            <v>0</v>
          </cell>
          <cell r="N223">
            <v>0</v>
          </cell>
          <cell r="O223">
            <v>0</v>
          </cell>
          <cell r="P223">
            <v>0</v>
          </cell>
          <cell r="Q223">
            <v>0</v>
          </cell>
        </row>
        <row r="224">
          <cell r="B224" t="str">
            <v>ERB01</v>
          </cell>
          <cell r="C224" t="str">
            <v>Rebobinador para cabo piloto, acoplavel ao guincho</v>
          </cell>
          <cell r="D224" t="str">
            <v>h</v>
          </cell>
          <cell r="E224" t="str">
            <v>Rebobinador para Cabo Piloto, Acoplavel Ao Guincho Timberland P-400/P250   -  ABEMI    8.13</v>
          </cell>
          <cell r="F224">
            <v>7.45</v>
          </cell>
          <cell r="G224">
            <v>7.47</v>
          </cell>
          <cell r="H224">
            <v>7.54</v>
          </cell>
          <cell r="I224">
            <v>7.56</v>
          </cell>
          <cell r="J224">
            <v>7.58</v>
          </cell>
          <cell r="K224">
            <v>7.64</v>
          </cell>
          <cell r="L224">
            <v>0</v>
          </cell>
          <cell r="M224">
            <v>0</v>
          </cell>
          <cell r="N224">
            <v>0</v>
          </cell>
          <cell r="O224">
            <v>0</v>
          </cell>
          <cell r="P224">
            <v>0</v>
          </cell>
          <cell r="Q224">
            <v>0</v>
          </cell>
        </row>
        <row r="225">
          <cell r="B225" t="str">
            <v>ERC01</v>
          </cell>
          <cell r="C225" t="str">
            <v>Rolo Pe Carneiro Rebocavel Estatico</v>
          </cell>
          <cell r="D225" t="str">
            <v>h</v>
          </cell>
          <cell r="E225" t="str">
            <v/>
          </cell>
          <cell r="F225">
            <v>4.93</v>
          </cell>
          <cell r="G225">
            <v>4.9400000000000004</v>
          </cell>
          <cell r="H225">
            <v>4.9800000000000004</v>
          </cell>
          <cell r="I225">
            <v>5</v>
          </cell>
          <cell r="J225">
            <v>5.01</v>
          </cell>
          <cell r="K225">
            <v>5.05</v>
          </cell>
          <cell r="L225">
            <v>0</v>
          </cell>
          <cell r="M225">
            <v>0</v>
          </cell>
          <cell r="N225">
            <v>0</v>
          </cell>
          <cell r="O225">
            <v>0</v>
          </cell>
          <cell r="P225">
            <v>0</v>
          </cell>
          <cell r="Q225">
            <v>0</v>
          </cell>
        </row>
        <row r="226">
          <cell r="B226" t="str">
            <v>ERC02</v>
          </cell>
          <cell r="C226" t="str">
            <v>Rolo Pe Carneiro Rebocavel Vibratorio</v>
          </cell>
          <cell r="D226" t="str">
            <v>h</v>
          </cell>
          <cell r="E226" t="str">
            <v xml:space="preserve">    -  ABEMI    2.5.1</v>
          </cell>
          <cell r="F226">
            <v>26.84</v>
          </cell>
          <cell r="G226">
            <v>26.9</v>
          </cell>
          <cell r="H226">
            <v>27.14</v>
          </cell>
          <cell r="I226">
            <v>27.22</v>
          </cell>
          <cell r="J226">
            <v>27.27</v>
          </cell>
          <cell r="K226">
            <v>27.5</v>
          </cell>
          <cell r="L226">
            <v>0</v>
          </cell>
          <cell r="M226">
            <v>0</v>
          </cell>
          <cell r="N226">
            <v>0</v>
          </cell>
          <cell r="O226">
            <v>0</v>
          </cell>
          <cell r="P226">
            <v>0</v>
          </cell>
          <cell r="Q226">
            <v>0</v>
          </cell>
        </row>
        <row r="227">
          <cell r="B227" t="str">
            <v>ERC03</v>
          </cell>
          <cell r="C227" t="str">
            <v>Rolo Pe Carneiro Autoprop Estatico</v>
          </cell>
          <cell r="D227" t="str">
            <v>h</v>
          </cell>
          <cell r="E227" t="str">
            <v xml:space="preserve">    -  ABEMI</v>
          </cell>
          <cell r="F227" t="str">
            <v>FALTA</v>
          </cell>
          <cell r="G227" t="str">
            <v>FALTA</v>
          </cell>
          <cell r="H227" t="str">
            <v>FALTA</v>
          </cell>
          <cell r="I227" t="str">
            <v>FALTA</v>
          </cell>
          <cell r="J227" t="str">
            <v>FALTA</v>
          </cell>
          <cell r="K227" t="str">
            <v>FALTA</v>
          </cell>
          <cell r="L227" t="str">
            <v>FALTA</v>
          </cell>
          <cell r="M227" t="str">
            <v>FALTA</v>
          </cell>
          <cell r="N227" t="str">
            <v>FALTA</v>
          </cell>
          <cell r="O227" t="str">
            <v>FALTA</v>
          </cell>
          <cell r="P227" t="str">
            <v>FALTA</v>
          </cell>
          <cell r="Q227" t="str">
            <v>FALTA</v>
          </cell>
        </row>
        <row r="228">
          <cell r="B228" t="str">
            <v>ERC04</v>
          </cell>
          <cell r="C228" t="str">
            <v>Rolo Pe Carneiro Autoprop Vibratorio</v>
          </cell>
          <cell r="D228" t="str">
            <v>h</v>
          </cell>
          <cell r="E228" t="str">
            <v xml:space="preserve">    -  ABEMI    </v>
          </cell>
          <cell r="F228" t="str">
            <v>FALTA</v>
          </cell>
          <cell r="G228" t="str">
            <v>FALTA</v>
          </cell>
          <cell r="H228" t="str">
            <v>FALTA</v>
          </cell>
          <cell r="I228" t="str">
            <v>FALTA</v>
          </cell>
          <cell r="J228" t="str">
            <v>FALTA</v>
          </cell>
          <cell r="K228" t="str">
            <v>FALTA</v>
          </cell>
          <cell r="L228" t="str">
            <v>FALTA</v>
          </cell>
          <cell r="M228" t="str">
            <v>FALTA</v>
          </cell>
          <cell r="N228" t="str">
            <v>FALTA</v>
          </cell>
          <cell r="O228" t="str">
            <v>FALTA</v>
          </cell>
          <cell r="P228" t="str">
            <v>FALTA</v>
          </cell>
          <cell r="Q228" t="str">
            <v>FALTA</v>
          </cell>
        </row>
        <row r="229">
          <cell r="B229" t="str">
            <v>ERC05</v>
          </cell>
          <cell r="C229" t="str">
            <v>Rolo Pe Carneiro Autop Vibr 127Hp peso operacional 11t</v>
          </cell>
          <cell r="D229" t="str">
            <v>h</v>
          </cell>
          <cell r="E229" t="str">
            <v>Autopropelido Vibratorio, 127 Hp capacidade 11t.   -  ABEMI    2.5.2.2</v>
          </cell>
          <cell r="F229">
            <v>44.65</v>
          </cell>
          <cell r="G229">
            <v>44.75</v>
          </cell>
          <cell r="H229">
            <v>45.14</v>
          </cell>
          <cell r="I229">
            <v>45.28</v>
          </cell>
          <cell r="J229">
            <v>45.37</v>
          </cell>
          <cell r="K229">
            <v>45.75</v>
          </cell>
          <cell r="L229">
            <v>0</v>
          </cell>
          <cell r="M229">
            <v>0</v>
          </cell>
          <cell r="N229">
            <v>0</v>
          </cell>
          <cell r="O229">
            <v>0</v>
          </cell>
          <cell r="P229">
            <v>0</v>
          </cell>
          <cell r="Q229">
            <v>0</v>
          </cell>
        </row>
        <row r="230">
          <cell r="B230" t="str">
            <v>ERC06</v>
          </cell>
          <cell r="C230" t="str">
            <v>Rolo pé carneiro tracionado vibratório 58Hp 5t</v>
          </cell>
          <cell r="D230" t="str">
            <v>h</v>
          </cell>
          <cell r="E230" t="str">
            <v>Tracionado Vibratorio, 58 Hp capacidade 5T.   -  ABEMI     2.5.1</v>
          </cell>
          <cell r="F230">
            <v>26.84</v>
          </cell>
          <cell r="G230">
            <v>26.9</v>
          </cell>
          <cell r="H230">
            <v>27.14</v>
          </cell>
          <cell r="I230">
            <v>27.22</v>
          </cell>
          <cell r="J230">
            <v>27.27</v>
          </cell>
          <cell r="K230">
            <v>27.5</v>
          </cell>
          <cell r="L230">
            <v>0</v>
          </cell>
          <cell r="M230">
            <v>0</v>
          </cell>
          <cell r="N230">
            <v>0</v>
          </cell>
          <cell r="O230">
            <v>0</v>
          </cell>
          <cell r="P230">
            <v>0</v>
          </cell>
          <cell r="Q230">
            <v>0</v>
          </cell>
        </row>
        <row r="231">
          <cell r="B231" t="str">
            <v>ERD01</v>
          </cell>
          <cell r="C231" t="str">
            <v xml:space="preserve">Roldana PR </v>
          </cell>
          <cell r="D231" t="str">
            <v>pç</v>
          </cell>
          <cell r="F231">
            <v>0.25</v>
          </cell>
          <cell r="G231">
            <v>0.25</v>
          </cell>
          <cell r="H231">
            <v>0.25</v>
          </cell>
          <cell r="I231">
            <v>0.25</v>
          </cell>
          <cell r="J231">
            <v>0.25</v>
          </cell>
          <cell r="K231">
            <v>0.25</v>
          </cell>
          <cell r="L231">
            <v>0</v>
          </cell>
          <cell r="M231">
            <v>0</v>
          </cell>
          <cell r="N231">
            <v>0</v>
          </cell>
          <cell r="O231">
            <v>0</v>
          </cell>
          <cell r="P231">
            <v>0</v>
          </cell>
          <cell r="Q231">
            <v>0</v>
          </cell>
        </row>
        <row r="232">
          <cell r="B232" t="str">
            <v>ERD02</v>
          </cell>
          <cell r="C232" t="str">
            <v>Roldana PR OPGW</v>
          </cell>
          <cell r="D232" t="str">
            <v>pç</v>
          </cell>
          <cell r="F232">
            <v>0.39</v>
          </cell>
          <cell r="G232">
            <v>0.4</v>
          </cell>
          <cell r="H232">
            <v>0.4</v>
          </cell>
          <cell r="I232">
            <v>0.4</v>
          </cell>
          <cell r="J232">
            <v>0.4</v>
          </cell>
          <cell r="K232">
            <v>0.4</v>
          </cell>
          <cell r="L232">
            <v>0</v>
          </cell>
          <cell r="M232">
            <v>0</v>
          </cell>
          <cell r="N232">
            <v>0</v>
          </cell>
          <cell r="O232">
            <v>0</v>
          </cell>
          <cell r="P232">
            <v>0</v>
          </cell>
          <cell r="Q232">
            <v>0</v>
          </cell>
        </row>
        <row r="233">
          <cell r="B233" t="str">
            <v>ERD03</v>
          </cell>
          <cell r="C233" t="str">
            <v>Roldana 2 condutores</v>
          </cell>
          <cell r="D233" t="str">
            <v>pç</v>
          </cell>
          <cell r="F233">
            <v>0.35</v>
          </cell>
          <cell r="G233">
            <v>0.35</v>
          </cell>
          <cell r="H233">
            <v>0.35</v>
          </cell>
          <cell r="I233">
            <v>0.35</v>
          </cell>
          <cell r="J233">
            <v>0.35</v>
          </cell>
          <cell r="K233">
            <v>0.35</v>
          </cell>
          <cell r="L233">
            <v>0</v>
          </cell>
          <cell r="M233">
            <v>0</v>
          </cell>
          <cell r="N233">
            <v>0</v>
          </cell>
          <cell r="O233">
            <v>0</v>
          </cell>
          <cell r="P233">
            <v>0</v>
          </cell>
          <cell r="Q233">
            <v>0</v>
          </cell>
        </row>
        <row r="234">
          <cell r="B234" t="str">
            <v>ERD04</v>
          </cell>
          <cell r="C234" t="str">
            <v>Roldana 3 condutores</v>
          </cell>
          <cell r="D234" t="str">
            <v>pç</v>
          </cell>
          <cell r="F234">
            <v>0.39</v>
          </cell>
          <cell r="G234">
            <v>0.4</v>
          </cell>
          <cell r="H234">
            <v>0.4</v>
          </cell>
          <cell r="I234">
            <v>0.4</v>
          </cell>
          <cell r="J234">
            <v>0.4</v>
          </cell>
          <cell r="K234">
            <v>0.4</v>
          </cell>
          <cell r="L234">
            <v>0</v>
          </cell>
          <cell r="M234">
            <v>0</v>
          </cell>
          <cell r="N234">
            <v>0</v>
          </cell>
          <cell r="O234">
            <v>0</v>
          </cell>
          <cell r="P234">
            <v>0</v>
          </cell>
          <cell r="Q234">
            <v>0</v>
          </cell>
        </row>
        <row r="235">
          <cell r="B235" t="str">
            <v>ERD05</v>
          </cell>
          <cell r="C235" t="str">
            <v>Roldana 4 condutores</v>
          </cell>
          <cell r="D235" t="str">
            <v>pç</v>
          </cell>
          <cell r="F235">
            <v>0.49</v>
          </cell>
          <cell r="G235">
            <v>0.49</v>
          </cell>
          <cell r="H235">
            <v>0.5</v>
          </cell>
          <cell r="I235">
            <v>0.5</v>
          </cell>
          <cell r="J235">
            <v>0.5</v>
          </cell>
          <cell r="K235">
            <v>0.51</v>
          </cell>
          <cell r="L235">
            <v>0</v>
          </cell>
          <cell r="M235">
            <v>0</v>
          </cell>
          <cell r="N235">
            <v>0</v>
          </cell>
          <cell r="O235">
            <v>0</v>
          </cell>
          <cell r="P235">
            <v>0</v>
          </cell>
          <cell r="Q235">
            <v>0</v>
          </cell>
        </row>
        <row r="236">
          <cell r="B236" t="str">
            <v>ERE01</v>
          </cell>
          <cell r="C236" t="str">
            <v>Retroescavadeira Pneus 0,7M3 Case 580E</v>
          </cell>
          <cell r="D236" t="str">
            <v>h</v>
          </cell>
          <cell r="E236" t="str">
            <v>Sobre Pneus, 60/65 Hp, capacidade 0,7 M3     ( Tipo Ford 4500, Case 580E ou Similar ).   -  ABEMI    2.4.1.1</v>
          </cell>
          <cell r="F236">
            <v>24.08</v>
          </cell>
          <cell r="G236">
            <v>24.13</v>
          </cell>
          <cell r="H236">
            <v>24.34</v>
          </cell>
          <cell r="I236">
            <v>24.42</v>
          </cell>
          <cell r="J236">
            <v>24.47</v>
          </cell>
          <cell r="K236">
            <v>24.67</v>
          </cell>
          <cell r="L236">
            <v>0</v>
          </cell>
          <cell r="M236">
            <v>0</v>
          </cell>
          <cell r="N236">
            <v>0</v>
          </cell>
          <cell r="O236">
            <v>0</v>
          </cell>
          <cell r="P236">
            <v>0</v>
          </cell>
          <cell r="Q236">
            <v>0</v>
          </cell>
        </row>
        <row r="237">
          <cell r="B237" t="str">
            <v>ERE02</v>
          </cell>
          <cell r="C237" t="str">
            <v xml:space="preserve">Retroescavadeira Pneus 100Hp 1,15M3 </v>
          </cell>
          <cell r="D237" t="str">
            <v>h</v>
          </cell>
          <cell r="E237" t="str">
            <v>Sobre Pneus 100Hp capac.1,15M3, Tipo Proclainly2P ou Similar   -  ABEMI    2.4.1.2</v>
          </cell>
          <cell r="F237">
            <v>46.79</v>
          </cell>
          <cell r="G237">
            <v>46.89</v>
          </cell>
          <cell r="H237">
            <v>47.3</v>
          </cell>
          <cell r="I237">
            <v>47.45</v>
          </cell>
          <cell r="J237">
            <v>47.54</v>
          </cell>
          <cell r="K237">
            <v>47.94</v>
          </cell>
          <cell r="L237">
            <v>0</v>
          </cell>
          <cell r="M237">
            <v>0</v>
          </cell>
          <cell r="N237">
            <v>0</v>
          </cell>
          <cell r="O237">
            <v>0</v>
          </cell>
          <cell r="P237">
            <v>0</v>
          </cell>
          <cell r="Q237">
            <v>0</v>
          </cell>
        </row>
        <row r="238">
          <cell r="B238" t="str">
            <v>ERE03</v>
          </cell>
          <cell r="C238" t="str">
            <v>Retroescavadeira Esteiras 80/95Hp 0,8M3 S90</v>
          </cell>
          <cell r="D238" t="str">
            <v>h</v>
          </cell>
          <cell r="E238" t="str">
            <v>Sobre Esteiras, 80/95 Hp, capacidade 0,8 M3  ( Tipo Fiat Allis S90, Poclain Tcs ou Simi-  Lar ).   -  ABEMI    2.4.2.1</v>
          </cell>
          <cell r="F238">
            <v>57.35</v>
          </cell>
          <cell r="G238">
            <v>57.47</v>
          </cell>
          <cell r="H238">
            <v>57.98</v>
          </cell>
          <cell r="I238">
            <v>58.16</v>
          </cell>
          <cell r="J238">
            <v>58.28</v>
          </cell>
          <cell r="K238">
            <v>58.76</v>
          </cell>
          <cell r="L238">
            <v>0</v>
          </cell>
          <cell r="M238">
            <v>0</v>
          </cell>
          <cell r="N238">
            <v>0</v>
          </cell>
          <cell r="O238">
            <v>0</v>
          </cell>
          <cell r="P238">
            <v>0</v>
          </cell>
          <cell r="Q238">
            <v>0</v>
          </cell>
        </row>
        <row r="239">
          <cell r="B239" t="str">
            <v>ERE04</v>
          </cell>
          <cell r="C239" t="str">
            <v>Retroescavadeira Esteiras 100Hp 1,15M3 LC80</v>
          </cell>
          <cell r="D239" t="str">
            <v>h</v>
          </cell>
          <cell r="E239" t="str">
            <v>Sobre Esteiras, 100 Hp, capacidade 1,15 M3   ( Tipo Poclain LC80 ou Similar ).   -  ABEMI    2.4.2.2</v>
          </cell>
          <cell r="F239">
            <v>47.56</v>
          </cell>
          <cell r="G239">
            <v>47.66</v>
          </cell>
          <cell r="H239">
            <v>48.08</v>
          </cell>
          <cell r="I239">
            <v>48.23</v>
          </cell>
          <cell r="J239">
            <v>48.33</v>
          </cell>
          <cell r="K239">
            <v>48.73</v>
          </cell>
          <cell r="L239">
            <v>0</v>
          </cell>
          <cell r="M239">
            <v>0</v>
          </cell>
          <cell r="N239">
            <v>0</v>
          </cell>
          <cell r="O239">
            <v>0</v>
          </cell>
          <cell r="P239">
            <v>0</v>
          </cell>
          <cell r="Q239">
            <v>0</v>
          </cell>
        </row>
        <row r="240">
          <cell r="B240" t="str">
            <v>ERI01</v>
          </cell>
          <cell r="C240" t="str">
            <v>Rádio HT</v>
          </cell>
          <cell r="D240" t="str">
            <v>h</v>
          </cell>
          <cell r="F240">
            <v>0.99</v>
          </cell>
          <cell r="G240">
            <v>0.99</v>
          </cell>
          <cell r="H240">
            <v>1</v>
          </cell>
          <cell r="I240">
            <v>1</v>
          </cell>
          <cell r="J240">
            <v>1</v>
          </cell>
          <cell r="K240">
            <v>1.01</v>
          </cell>
          <cell r="L240">
            <v>0</v>
          </cell>
          <cell r="M240">
            <v>0</v>
          </cell>
          <cell r="N240">
            <v>0</v>
          </cell>
          <cell r="O240">
            <v>0</v>
          </cell>
          <cell r="P240">
            <v>0</v>
          </cell>
          <cell r="Q240">
            <v>0</v>
          </cell>
        </row>
        <row r="241">
          <cell r="B241" t="str">
            <v>ERL02</v>
          </cell>
          <cell r="C241" t="str">
            <v>Rolo Liso Rebocavel Vibrat 58Hp peso operacional 5T</v>
          </cell>
          <cell r="D241" t="str">
            <v>h</v>
          </cell>
          <cell r="E241" t="str">
            <v>Rolo Liso, Rebocavel Vibratorio, Motor diesel 58Hp, Peso Operacional 5000Kg   -  ABEMI    2.5.1.1</v>
          </cell>
          <cell r="F241">
            <v>18.23</v>
          </cell>
          <cell r="G241">
            <v>18.27</v>
          </cell>
          <cell r="H241">
            <v>18.43</v>
          </cell>
          <cell r="I241">
            <v>18.489999999999998</v>
          </cell>
          <cell r="J241">
            <v>18.53</v>
          </cell>
          <cell r="K241">
            <v>18.68</v>
          </cell>
          <cell r="L241">
            <v>0</v>
          </cell>
          <cell r="M241">
            <v>0</v>
          </cell>
          <cell r="N241">
            <v>0</v>
          </cell>
          <cell r="O241">
            <v>0</v>
          </cell>
          <cell r="P241">
            <v>0</v>
          </cell>
          <cell r="Q241">
            <v>0</v>
          </cell>
        </row>
        <row r="242">
          <cell r="B242" t="str">
            <v>ERL03</v>
          </cell>
          <cell r="C242" t="str">
            <v>Rolo Liso Autopropelido Estatico</v>
          </cell>
          <cell r="D242" t="str">
            <v>h</v>
          </cell>
          <cell r="E242" t="str">
            <v xml:space="preserve">    -  ABEMI    </v>
          </cell>
          <cell r="F242" t="str">
            <v>FALTA</v>
          </cell>
          <cell r="G242" t="str">
            <v>FALTA</v>
          </cell>
          <cell r="H242" t="str">
            <v>FALTA</v>
          </cell>
          <cell r="I242" t="str">
            <v>FALTA</v>
          </cell>
          <cell r="J242" t="str">
            <v>FALTA</v>
          </cell>
          <cell r="K242" t="str">
            <v>FALTA</v>
          </cell>
          <cell r="L242" t="str">
            <v>FALTA</v>
          </cell>
          <cell r="M242" t="str">
            <v>FALTA</v>
          </cell>
          <cell r="N242" t="str">
            <v>FALTA</v>
          </cell>
          <cell r="O242" t="str">
            <v>FALTA</v>
          </cell>
          <cell r="P242" t="str">
            <v>FALTA</v>
          </cell>
          <cell r="Q242" t="str">
            <v>FALTA</v>
          </cell>
        </row>
        <row r="243">
          <cell r="B243" t="str">
            <v>ERL04</v>
          </cell>
          <cell r="C243" t="str">
            <v>Rolo Liso Autop Vibr 127Hp peso operacional 11t</v>
          </cell>
          <cell r="D243" t="str">
            <v>h</v>
          </cell>
          <cell r="E243" t="str">
            <v>Autopropelido Vibratorio , Liso,  Peso 11.000 Kg   Motor 127 Hp   (Dynapac Ca-25Pd ).   -  ABEMI   2.5.2.2</v>
          </cell>
          <cell r="F243">
            <v>44.65</v>
          </cell>
          <cell r="G243">
            <v>44.75</v>
          </cell>
          <cell r="H243">
            <v>45.14</v>
          </cell>
          <cell r="I243">
            <v>45.28</v>
          </cell>
          <cell r="J243">
            <v>45.37</v>
          </cell>
          <cell r="K243">
            <v>45.75</v>
          </cell>
          <cell r="L243">
            <v>0</v>
          </cell>
          <cell r="M243">
            <v>0</v>
          </cell>
          <cell r="N243">
            <v>0</v>
          </cell>
          <cell r="O243">
            <v>0</v>
          </cell>
          <cell r="P243">
            <v>0</v>
          </cell>
          <cell r="Q243">
            <v>0</v>
          </cell>
        </row>
        <row r="244">
          <cell r="B244" t="str">
            <v>ERL05</v>
          </cell>
          <cell r="C244" t="str">
            <v>Rolo Liso Autop Vibr Po 1900Kg - CG11</v>
          </cell>
          <cell r="D244" t="str">
            <v>h</v>
          </cell>
          <cell r="E244" t="str">
            <v>Rolo Liso Autopropelido  Vibratorio  Peso Operacional 1900Kg - CG11   -  ABEMI    2.5.2.1</v>
          </cell>
          <cell r="F244">
            <v>16.100000000000001</v>
          </cell>
          <cell r="G244">
            <v>16.14</v>
          </cell>
          <cell r="H244">
            <v>16.28</v>
          </cell>
          <cell r="I244">
            <v>16.329999999999998</v>
          </cell>
          <cell r="J244">
            <v>16.36</v>
          </cell>
          <cell r="K244">
            <v>16.5</v>
          </cell>
          <cell r="L244">
            <v>0</v>
          </cell>
          <cell r="M244">
            <v>0</v>
          </cell>
          <cell r="N244">
            <v>0</v>
          </cell>
          <cell r="O244">
            <v>0</v>
          </cell>
          <cell r="P244">
            <v>0</v>
          </cell>
          <cell r="Q244">
            <v>0</v>
          </cell>
        </row>
        <row r="245">
          <cell r="B245" t="str">
            <v>ERP01</v>
          </cell>
          <cell r="C245" t="str">
            <v>Rolo Pneus Autopropelido</v>
          </cell>
          <cell r="D245" t="str">
            <v>h</v>
          </cell>
          <cell r="E245" t="str">
            <v/>
          </cell>
          <cell r="F245" t="str">
            <v>FALTA</v>
          </cell>
          <cell r="G245" t="str">
            <v>FALTA</v>
          </cell>
          <cell r="H245" t="str">
            <v>FALTA</v>
          </cell>
          <cell r="I245" t="str">
            <v>FALTA</v>
          </cell>
          <cell r="J245" t="str">
            <v>FALTA</v>
          </cell>
          <cell r="K245" t="str">
            <v>FALTA</v>
          </cell>
          <cell r="L245" t="str">
            <v>FALTA</v>
          </cell>
          <cell r="M245" t="str">
            <v>FALTA</v>
          </cell>
          <cell r="N245" t="str">
            <v>FALTA</v>
          </cell>
          <cell r="O245" t="str">
            <v>FALTA</v>
          </cell>
          <cell r="P245" t="str">
            <v>FALTA</v>
          </cell>
          <cell r="Q245" t="str">
            <v>FALTA</v>
          </cell>
        </row>
        <row r="246">
          <cell r="B246" t="str">
            <v>ESO01</v>
          </cell>
          <cell r="C246" t="str">
            <v>Sondagem Percussao</v>
          </cell>
          <cell r="D246" t="str">
            <v>h</v>
          </cell>
          <cell r="E246" t="str">
            <v>- ABEMI</v>
          </cell>
          <cell r="F246" t="str">
            <v>FALTA</v>
          </cell>
          <cell r="G246" t="str">
            <v>FALTA</v>
          </cell>
          <cell r="H246" t="str">
            <v>FALTA</v>
          </cell>
          <cell r="I246" t="str">
            <v>FALTA</v>
          </cell>
          <cell r="J246" t="str">
            <v>FALTA</v>
          </cell>
          <cell r="K246" t="str">
            <v>FALTA</v>
          </cell>
          <cell r="L246" t="str">
            <v>FALTA</v>
          </cell>
          <cell r="M246" t="str">
            <v>FALTA</v>
          </cell>
          <cell r="N246" t="str">
            <v>FALTA</v>
          </cell>
          <cell r="O246" t="str">
            <v>FALTA</v>
          </cell>
          <cell r="P246" t="str">
            <v>FALTA</v>
          </cell>
          <cell r="Q246" t="str">
            <v>FALTA</v>
          </cell>
        </row>
        <row r="247">
          <cell r="B247" t="str">
            <v>ESO02</v>
          </cell>
          <cell r="C247" t="str">
            <v>Sonda rotativa motor diesel 27Hp - Sondec SS35</v>
          </cell>
          <cell r="D247" t="str">
            <v>h</v>
          </cell>
          <cell r="E247" t="str">
            <v xml:space="preserve">Sonda Rotativa c/ Motor diesel 27Hp - Sondec Ss35 ou Similar   -  ABEMI    </v>
          </cell>
          <cell r="F247" t="str">
            <v>FALTA</v>
          </cell>
          <cell r="G247" t="str">
            <v>FALTA</v>
          </cell>
          <cell r="H247" t="str">
            <v>FALTA</v>
          </cell>
          <cell r="I247" t="str">
            <v>FALTA</v>
          </cell>
          <cell r="J247" t="str">
            <v>FALTA</v>
          </cell>
          <cell r="K247" t="str">
            <v>FALTA</v>
          </cell>
          <cell r="L247" t="str">
            <v>FALTA</v>
          </cell>
          <cell r="M247" t="str">
            <v>FALTA</v>
          </cell>
          <cell r="N247" t="str">
            <v>FALTA</v>
          </cell>
          <cell r="O247" t="str">
            <v>FALTA</v>
          </cell>
          <cell r="P247" t="str">
            <v>FALTA</v>
          </cell>
          <cell r="Q247" t="str">
            <v>FALTA</v>
          </cell>
        </row>
        <row r="248">
          <cell r="B248" t="str">
            <v>ESR01</v>
          </cell>
          <cell r="C248" t="str">
            <v>Semi Reboque cap 22/27t Carga Seca</v>
          </cell>
          <cell r="D248" t="str">
            <v>h</v>
          </cell>
          <cell r="E248" t="str">
            <v>Capacidade 22/27t para Cargas Seca   -  ABEMI    3.3.3</v>
          </cell>
          <cell r="F248">
            <v>11.43</v>
          </cell>
          <cell r="G248">
            <v>11.45</v>
          </cell>
          <cell r="H248">
            <v>11.55</v>
          </cell>
          <cell r="I248">
            <v>11.59</v>
          </cell>
          <cell r="J248">
            <v>11.61</v>
          </cell>
          <cell r="K248">
            <v>11.71</v>
          </cell>
          <cell r="L248">
            <v>0</v>
          </cell>
          <cell r="M248">
            <v>0</v>
          </cell>
          <cell r="N248">
            <v>0</v>
          </cell>
          <cell r="O248">
            <v>0</v>
          </cell>
          <cell r="P248">
            <v>0</v>
          </cell>
          <cell r="Q248">
            <v>0</v>
          </cell>
        </row>
        <row r="249">
          <cell r="B249" t="str">
            <v>ETD01</v>
          </cell>
          <cell r="C249" t="str">
            <v>Teodolito  Wild T1</v>
          </cell>
          <cell r="D249" t="str">
            <v>h</v>
          </cell>
          <cell r="E249" t="str">
            <v xml:space="preserve">    -  ABEMI    7.1.1.1</v>
          </cell>
          <cell r="F249">
            <v>3.76</v>
          </cell>
          <cell r="G249">
            <v>3.77</v>
          </cell>
          <cell r="H249">
            <v>3.8</v>
          </cell>
          <cell r="I249">
            <v>3.81</v>
          </cell>
          <cell r="J249">
            <v>3.82</v>
          </cell>
          <cell r="K249">
            <v>3.85</v>
          </cell>
          <cell r="L249">
            <v>0</v>
          </cell>
          <cell r="M249">
            <v>0</v>
          </cell>
          <cell r="N249">
            <v>0</v>
          </cell>
          <cell r="O249">
            <v>0</v>
          </cell>
          <cell r="P249">
            <v>0</v>
          </cell>
          <cell r="Q249">
            <v>0</v>
          </cell>
        </row>
        <row r="250">
          <cell r="B250" t="str">
            <v>ETD02</v>
          </cell>
          <cell r="C250" t="str">
            <v>Teodolito Wild T2</v>
          </cell>
          <cell r="D250" t="str">
            <v>h</v>
          </cell>
          <cell r="E250" t="str">
            <v xml:space="preserve">    -  ABEMI    7.1.1.2</v>
          </cell>
          <cell r="F250">
            <v>4.8600000000000003</v>
          </cell>
          <cell r="G250">
            <v>4.87</v>
          </cell>
          <cell r="H250">
            <v>4.91</v>
          </cell>
          <cell r="I250">
            <v>4.93</v>
          </cell>
          <cell r="J250">
            <v>4.9400000000000004</v>
          </cell>
          <cell r="K250">
            <v>4.9800000000000004</v>
          </cell>
          <cell r="L250">
            <v>0</v>
          </cell>
          <cell r="M250">
            <v>0</v>
          </cell>
          <cell r="N250">
            <v>0</v>
          </cell>
          <cell r="O250">
            <v>0</v>
          </cell>
          <cell r="P250">
            <v>0</v>
          </cell>
          <cell r="Q250">
            <v>0</v>
          </cell>
        </row>
        <row r="251">
          <cell r="B251" t="str">
            <v>ETF01</v>
          </cell>
          <cell r="C251" t="str">
            <v>Transformador 75 kVA</v>
          </cell>
          <cell r="D251" t="str">
            <v>h</v>
          </cell>
          <cell r="E251" t="str">
            <v xml:space="preserve">    -  ABEMI    10.2.1</v>
          </cell>
          <cell r="F251">
            <v>1.29</v>
          </cell>
          <cell r="G251">
            <v>1.29</v>
          </cell>
          <cell r="H251">
            <v>1.31</v>
          </cell>
          <cell r="I251">
            <v>1.31</v>
          </cell>
          <cell r="J251">
            <v>1.31</v>
          </cell>
          <cell r="K251">
            <v>1.32</v>
          </cell>
          <cell r="L251">
            <v>0</v>
          </cell>
          <cell r="M251">
            <v>0</v>
          </cell>
          <cell r="N251">
            <v>0</v>
          </cell>
          <cell r="O251">
            <v>0</v>
          </cell>
          <cell r="P251">
            <v>0</v>
          </cell>
          <cell r="Q251">
            <v>0</v>
          </cell>
        </row>
        <row r="252">
          <cell r="B252" t="str">
            <v>ETO01</v>
          </cell>
          <cell r="C252" t="str">
            <v>Tratamento Oleo Conj completo - Maxei</v>
          </cell>
          <cell r="D252" t="str">
            <v>h</v>
          </cell>
          <cell r="E252" t="str">
            <v xml:space="preserve">Conjunto composto de Filtro Prensa,Sistema de Purif de Oleo Isolante (Maxei) E Bomba de Vacuo.   -  ABEMI    </v>
          </cell>
          <cell r="F252" t="str">
            <v>FALTA</v>
          </cell>
          <cell r="G252" t="str">
            <v>FALTA</v>
          </cell>
          <cell r="H252" t="str">
            <v>FALTA</v>
          </cell>
          <cell r="I252" t="str">
            <v>FALTA</v>
          </cell>
          <cell r="J252" t="str">
            <v>FALTA</v>
          </cell>
          <cell r="K252" t="str">
            <v>FALTA</v>
          </cell>
          <cell r="L252" t="str">
            <v>FALTA</v>
          </cell>
          <cell r="M252" t="str">
            <v>FALTA</v>
          </cell>
          <cell r="N252" t="str">
            <v>FALTA</v>
          </cell>
          <cell r="O252" t="str">
            <v>FALTA</v>
          </cell>
          <cell r="P252" t="str">
            <v>FALTA</v>
          </cell>
          <cell r="Q252" t="str">
            <v>FALTA</v>
          </cell>
        </row>
        <row r="253">
          <cell r="B253" t="str">
            <v>ETO02</v>
          </cell>
          <cell r="C253" t="str">
            <v>Tratamento óleo conjunto completo, cap 2271l/h Stoke820 10</v>
          </cell>
          <cell r="D253" t="str">
            <v>h</v>
          </cell>
          <cell r="E253" t="str">
            <v>Conjunto composto de Filtro Prensa E Sistema de Purificacao de Oleo Isolante (Stoke 820-10).   -  ABEMI    10.4.4</v>
          </cell>
          <cell r="F253">
            <v>91.44</v>
          </cell>
          <cell r="G253">
            <v>91.64</v>
          </cell>
          <cell r="H253">
            <v>92.44</v>
          </cell>
          <cell r="I253">
            <v>92.73</v>
          </cell>
          <cell r="J253">
            <v>92.92</v>
          </cell>
          <cell r="K253">
            <v>93.69</v>
          </cell>
          <cell r="L253">
            <v>0</v>
          </cell>
          <cell r="M253">
            <v>0</v>
          </cell>
          <cell r="N253">
            <v>0</v>
          </cell>
          <cell r="O253">
            <v>0</v>
          </cell>
          <cell r="P253">
            <v>0</v>
          </cell>
          <cell r="Q253">
            <v>0</v>
          </cell>
        </row>
        <row r="254">
          <cell r="B254" t="str">
            <v>ETO03</v>
          </cell>
          <cell r="C254" t="str">
            <v>Tratamento óleo conjunto completo, cap 4627l/h Stoke820 20</v>
          </cell>
          <cell r="D254" t="str">
            <v>h</v>
          </cell>
          <cell r="E254" t="str">
            <v>Conjunto comp de Filtro Prensa, Sistema de Purif de Oleo Isolante (Stoke 820-20) E Bomba de Vacuo Adicional.   -  ABEMI    10.4.5</v>
          </cell>
          <cell r="F254">
            <v>126.55</v>
          </cell>
          <cell r="G254">
            <v>126.82</v>
          </cell>
          <cell r="H254">
            <v>127.93</v>
          </cell>
          <cell r="I254">
            <v>128.33000000000001</v>
          </cell>
          <cell r="J254">
            <v>128.59</v>
          </cell>
          <cell r="K254">
            <v>129.66</v>
          </cell>
          <cell r="L254">
            <v>0</v>
          </cell>
          <cell r="M254">
            <v>0</v>
          </cell>
          <cell r="N254">
            <v>0</v>
          </cell>
          <cell r="O254">
            <v>0</v>
          </cell>
          <cell r="P254">
            <v>0</v>
          </cell>
          <cell r="Q254">
            <v>0</v>
          </cell>
        </row>
        <row r="255">
          <cell r="B255" t="str">
            <v>ETO04</v>
          </cell>
          <cell r="C255" t="str">
            <v>Tratamento óleo Filtro Prensa 2400l/h</v>
          </cell>
          <cell r="D255" t="str">
            <v>h</v>
          </cell>
          <cell r="E255" t="str">
            <v>Filtro Prensa capacidade 2400 L/H.   -  ABEMI    10.4.1</v>
          </cell>
          <cell r="F255">
            <v>6.72</v>
          </cell>
          <cell r="G255">
            <v>6.73</v>
          </cell>
          <cell r="H255">
            <v>6.79</v>
          </cell>
          <cell r="I255">
            <v>6.81</v>
          </cell>
          <cell r="J255">
            <v>6.82</v>
          </cell>
          <cell r="K255">
            <v>6.88</v>
          </cell>
          <cell r="L255">
            <v>0</v>
          </cell>
          <cell r="M255">
            <v>0</v>
          </cell>
          <cell r="N255">
            <v>0</v>
          </cell>
          <cell r="O255">
            <v>0</v>
          </cell>
          <cell r="P255">
            <v>0</v>
          </cell>
          <cell r="Q255">
            <v>0</v>
          </cell>
        </row>
        <row r="256">
          <cell r="B256" t="str">
            <v>ETO06</v>
          </cell>
          <cell r="C256" t="str">
            <v>Tratamento óleo Filtro Prensa 7700l/h</v>
          </cell>
          <cell r="D256" t="str">
            <v>h</v>
          </cell>
          <cell r="E256" t="str">
            <v>ABEMI 10.4.2</v>
          </cell>
          <cell r="F256">
            <v>11</v>
          </cell>
          <cell r="G256">
            <v>11.02</v>
          </cell>
          <cell r="H256">
            <v>11.12</v>
          </cell>
          <cell r="I256">
            <v>11.15</v>
          </cell>
          <cell r="J256">
            <v>11.17</v>
          </cell>
          <cell r="K256">
            <v>11.27</v>
          </cell>
          <cell r="L256">
            <v>0</v>
          </cell>
          <cell r="M256">
            <v>0</v>
          </cell>
          <cell r="N256">
            <v>0</v>
          </cell>
          <cell r="O256">
            <v>0</v>
          </cell>
          <cell r="P256">
            <v>0</v>
          </cell>
          <cell r="Q256">
            <v>0</v>
          </cell>
        </row>
        <row r="257">
          <cell r="B257" t="str">
            <v>ETQ01</v>
          </cell>
          <cell r="C257" t="str">
            <v>Tanque Semi-Reboque 22m3 - 2 Eixos</v>
          </cell>
          <cell r="D257" t="str">
            <v>h</v>
          </cell>
          <cell r="E257" t="str">
            <v>Tanque Semi-Reboque 22m3 - 2 Eixos   -  ABEMI    3.3.21</v>
          </cell>
          <cell r="F257">
            <v>11.64</v>
          </cell>
          <cell r="G257">
            <v>11.66</v>
          </cell>
          <cell r="H257">
            <v>11.76</v>
          </cell>
          <cell r="I257">
            <v>11.8</v>
          </cell>
          <cell r="J257">
            <v>11.82</v>
          </cell>
          <cell r="K257">
            <v>11.92</v>
          </cell>
          <cell r="L257">
            <v>0</v>
          </cell>
          <cell r="M257">
            <v>0</v>
          </cell>
          <cell r="N257">
            <v>0</v>
          </cell>
          <cell r="O257">
            <v>0</v>
          </cell>
          <cell r="P257">
            <v>0</v>
          </cell>
          <cell r="Q257">
            <v>0</v>
          </cell>
        </row>
        <row r="258">
          <cell r="B258" t="str">
            <v>ETR01</v>
          </cell>
          <cell r="C258" t="str">
            <v>Trator Agricola 80 Cv</v>
          </cell>
          <cell r="D258" t="str">
            <v>h</v>
          </cell>
          <cell r="E258" t="str">
            <v xml:space="preserve">    -  ABEMI    3.8.1</v>
          </cell>
          <cell r="F258">
            <v>13.13</v>
          </cell>
          <cell r="G258">
            <v>13.16</v>
          </cell>
          <cell r="H258">
            <v>13.28</v>
          </cell>
          <cell r="I258">
            <v>13.32</v>
          </cell>
          <cell r="J258">
            <v>13.35</v>
          </cell>
          <cell r="K258">
            <v>13.46</v>
          </cell>
          <cell r="L258">
            <v>0</v>
          </cell>
          <cell r="M258">
            <v>0</v>
          </cell>
          <cell r="N258">
            <v>0</v>
          </cell>
          <cell r="O258">
            <v>0</v>
          </cell>
          <cell r="P258">
            <v>0</v>
          </cell>
          <cell r="Q258">
            <v>0</v>
          </cell>
        </row>
        <row r="259">
          <cell r="B259" t="str">
            <v>ETR02</v>
          </cell>
          <cell r="C259" t="str">
            <v>Trator Agricola 120 Cv</v>
          </cell>
          <cell r="D259" t="str">
            <v>h</v>
          </cell>
          <cell r="E259" t="str">
            <v xml:space="preserve">    -  ABEMI    3.8.3</v>
          </cell>
          <cell r="F259">
            <v>19.18</v>
          </cell>
          <cell r="G259">
            <v>19.22</v>
          </cell>
          <cell r="H259">
            <v>19.39</v>
          </cell>
          <cell r="I259">
            <v>19.45</v>
          </cell>
          <cell r="J259">
            <v>19.489999999999998</v>
          </cell>
          <cell r="K259">
            <v>19.649999999999999</v>
          </cell>
          <cell r="L259">
            <v>0</v>
          </cell>
          <cell r="M259">
            <v>0</v>
          </cell>
          <cell r="N259">
            <v>0</v>
          </cell>
          <cell r="O259">
            <v>0</v>
          </cell>
          <cell r="P259">
            <v>0</v>
          </cell>
          <cell r="Q259">
            <v>0</v>
          </cell>
        </row>
        <row r="260">
          <cell r="B260" t="str">
            <v>ETR03</v>
          </cell>
          <cell r="C260" t="str">
            <v>Trator Pneus 170Hp CAT-814 Michigan180</v>
          </cell>
          <cell r="D260" t="str">
            <v>h</v>
          </cell>
          <cell r="E260" t="str">
            <v>Sobre Pneus, 170 Hp (Tipo CAT-814, Michigan  180 ou Similar).   -  ABEMI    2.2.1.1</v>
          </cell>
          <cell r="F260">
            <v>81.96</v>
          </cell>
          <cell r="G260">
            <v>82.14</v>
          </cell>
          <cell r="H260">
            <v>82.86</v>
          </cell>
          <cell r="I260">
            <v>83.12</v>
          </cell>
          <cell r="J260">
            <v>83.29</v>
          </cell>
          <cell r="K260">
            <v>83.98</v>
          </cell>
          <cell r="L260">
            <v>0</v>
          </cell>
          <cell r="M260">
            <v>0</v>
          </cell>
          <cell r="N260">
            <v>0</v>
          </cell>
          <cell r="O260">
            <v>0</v>
          </cell>
          <cell r="P260">
            <v>0</v>
          </cell>
          <cell r="Q260">
            <v>0</v>
          </cell>
        </row>
        <row r="261">
          <cell r="B261" t="str">
            <v>ETR04</v>
          </cell>
          <cell r="C261" t="str">
            <v>Trator  Pneus 300Hp Tipo Michigan 280</v>
          </cell>
          <cell r="D261" t="str">
            <v>h</v>
          </cell>
          <cell r="E261" t="str">
            <v>Sobre Pneus, 300 Hp (Tipo Michigan 280 ou    Similar).   -  ABEMI    2.2.1.2</v>
          </cell>
          <cell r="F261">
            <v>118.55</v>
          </cell>
          <cell r="G261">
            <v>118.8</v>
          </cell>
          <cell r="H261">
            <v>119.85</v>
          </cell>
          <cell r="I261">
            <v>120.22</v>
          </cell>
          <cell r="J261">
            <v>120.46</v>
          </cell>
          <cell r="K261">
            <v>121.47</v>
          </cell>
          <cell r="L261">
            <v>0</v>
          </cell>
          <cell r="M261">
            <v>0</v>
          </cell>
          <cell r="N261">
            <v>0</v>
          </cell>
          <cell r="O261">
            <v>0</v>
          </cell>
          <cell r="P261">
            <v>0</v>
          </cell>
          <cell r="Q261">
            <v>0</v>
          </cell>
        </row>
        <row r="262">
          <cell r="B262" t="str">
            <v>ETR05</v>
          </cell>
          <cell r="C262" t="str">
            <v>Trator Esteiras 75Hp CAT-D4</v>
          </cell>
          <cell r="D262" t="str">
            <v>h</v>
          </cell>
          <cell r="E262" t="str">
            <v>Sobre Esteiras, 75 Hp (Tipo CAT-D4 ou Similar).   -  ABEMI    2.2.2.1</v>
          </cell>
          <cell r="F262">
            <v>44.53</v>
          </cell>
          <cell r="G262">
            <v>44.63</v>
          </cell>
          <cell r="H262">
            <v>45.02</v>
          </cell>
          <cell r="I262">
            <v>45.16</v>
          </cell>
          <cell r="J262">
            <v>45.25</v>
          </cell>
          <cell r="K262">
            <v>45.63</v>
          </cell>
          <cell r="L262">
            <v>0</v>
          </cell>
          <cell r="M262">
            <v>0</v>
          </cell>
          <cell r="N262">
            <v>0</v>
          </cell>
          <cell r="O262">
            <v>0</v>
          </cell>
          <cell r="P262">
            <v>0</v>
          </cell>
          <cell r="Q262">
            <v>0</v>
          </cell>
        </row>
        <row r="263">
          <cell r="B263" t="str">
            <v>ETR06</v>
          </cell>
          <cell r="C263" t="str">
            <v>Trator Esteiras 140Hp CAT-D6</v>
          </cell>
          <cell r="D263" t="str">
            <v>h</v>
          </cell>
          <cell r="E263" t="str">
            <v>Sobre Esteiras, 140 Hp (Tipo CAT-D6 ou Simlar).   -  ABEMI    2.2.2.2</v>
          </cell>
          <cell r="F263">
            <v>54.04</v>
          </cell>
          <cell r="G263">
            <v>54.15</v>
          </cell>
          <cell r="H263">
            <v>54.63</v>
          </cell>
          <cell r="I263">
            <v>54.8</v>
          </cell>
          <cell r="J263">
            <v>54.91</v>
          </cell>
          <cell r="K263">
            <v>55.37</v>
          </cell>
          <cell r="L263">
            <v>0</v>
          </cell>
          <cell r="M263">
            <v>0</v>
          </cell>
          <cell r="N263">
            <v>0</v>
          </cell>
          <cell r="O263">
            <v>0</v>
          </cell>
          <cell r="P263">
            <v>0</v>
          </cell>
          <cell r="Q263">
            <v>0</v>
          </cell>
        </row>
        <row r="264">
          <cell r="B264" t="str">
            <v>ETR07</v>
          </cell>
          <cell r="C264" t="str">
            <v>Trator Esteiras 200Hp CAT-D7</v>
          </cell>
          <cell r="D264" t="str">
            <v>h</v>
          </cell>
          <cell r="E264" t="str">
            <v>Sobre Esteiras, 200 Hp (Tipo CAT-D7 ou Simlar).   -  ABEMI    2.2.2.3</v>
          </cell>
          <cell r="F264">
            <v>99.49</v>
          </cell>
          <cell r="G264">
            <v>99.7</v>
          </cell>
          <cell r="H264">
            <v>100.58</v>
          </cell>
          <cell r="I264">
            <v>100.89</v>
          </cell>
          <cell r="J264">
            <v>101.09</v>
          </cell>
          <cell r="K264">
            <v>101.94</v>
          </cell>
          <cell r="L264">
            <v>0</v>
          </cell>
          <cell r="M264">
            <v>0</v>
          </cell>
          <cell r="N264">
            <v>0</v>
          </cell>
          <cell r="O264">
            <v>0</v>
          </cell>
          <cell r="P264">
            <v>0</v>
          </cell>
          <cell r="Q264">
            <v>0</v>
          </cell>
        </row>
        <row r="265">
          <cell r="B265" t="str">
            <v>ETR08</v>
          </cell>
          <cell r="C265" t="str">
            <v>Trator Esteiras 300Hp CAT-D8</v>
          </cell>
          <cell r="D265" t="str">
            <v>h</v>
          </cell>
          <cell r="E265" t="str">
            <v>Sobre Esteiras, 300 Hp (Tipo CAT-D8 ou Simlar).   -  ABEMI    2.2.2.4</v>
          </cell>
          <cell r="F265">
            <v>118.79</v>
          </cell>
          <cell r="G265">
            <v>119.04</v>
          </cell>
          <cell r="H265">
            <v>120.09</v>
          </cell>
          <cell r="I265">
            <v>120.46</v>
          </cell>
          <cell r="J265">
            <v>120.7</v>
          </cell>
          <cell r="K265">
            <v>121.71</v>
          </cell>
          <cell r="L265">
            <v>0</v>
          </cell>
          <cell r="M265">
            <v>0</v>
          </cell>
          <cell r="N265">
            <v>0</v>
          </cell>
          <cell r="O265">
            <v>0</v>
          </cell>
          <cell r="P265">
            <v>0</v>
          </cell>
          <cell r="Q265">
            <v>0</v>
          </cell>
        </row>
        <row r="266">
          <cell r="B266" t="str">
            <v>ETR09</v>
          </cell>
          <cell r="C266" t="str">
            <v>Trator Esteiras 410Hp CAT-D9</v>
          </cell>
          <cell r="D266" t="str">
            <v>h</v>
          </cell>
          <cell r="E266" t="str">
            <v>Sobre Esteiras, 410 Hp (Tipo CAT-D9 ou Similar).   -  ABEMI    2.2.2.5</v>
          </cell>
          <cell r="F266">
            <v>174.64</v>
          </cell>
          <cell r="G266">
            <v>175.01</v>
          </cell>
          <cell r="H266">
            <v>176.55</v>
          </cell>
          <cell r="I266">
            <v>177.1</v>
          </cell>
          <cell r="J266">
            <v>177.45</v>
          </cell>
          <cell r="K266">
            <v>178.94</v>
          </cell>
          <cell r="L266">
            <v>0</v>
          </cell>
          <cell r="M266">
            <v>0</v>
          </cell>
          <cell r="N266">
            <v>0</v>
          </cell>
          <cell r="O266">
            <v>0</v>
          </cell>
          <cell r="P266">
            <v>0</v>
          </cell>
          <cell r="Q266">
            <v>0</v>
          </cell>
        </row>
        <row r="267">
          <cell r="B267" t="str">
            <v>ETR10</v>
          </cell>
          <cell r="C267" t="str">
            <v>Trator Pneus 170Hp guincho de 5t</v>
          </cell>
          <cell r="D267" t="str">
            <v>h</v>
          </cell>
          <cell r="E267" t="str">
            <v xml:space="preserve">Sobre Pneus, 170 Hp, com Guincho de 5 Ton.   -  ABEMI    </v>
          </cell>
          <cell r="F267">
            <v>81.96</v>
          </cell>
          <cell r="G267">
            <v>82.14</v>
          </cell>
          <cell r="H267">
            <v>82.86</v>
          </cell>
          <cell r="I267">
            <v>83.12</v>
          </cell>
          <cell r="J267">
            <v>83.29</v>
          </cell>
          <cell r="K267">
            <v>83.98</v>
          </cell>
          <cell r="L267">
            <v>0</v>
          </cell>
          <cell r="M267">
            <v>0</v>
          </cell>
          <cell r="N267">
            <v>0</v>
          </cell>
          <cell r="O267">
            <v>0</v>
          </cell>
          <cell r="P267">
            <v>0</v>
          </cell>
          <cell r="Q267">
            <v>0</v>
          </cell>
        </row>
        <row r="268">
          <cell r="B268" t="str">
            <v>ETR11</v>
          </cell>
          <cell r="C268" t="str">
            <v>Trator Agricola 80 Cv 4X4</v>
          </cell>
          <cell r="D268" t="str">
            <v>h</v>
          </cell>
          <cell r="E268" t="str">
            <v>ABEMI - 3.8.4</v>
          </cell>
          <cell r="F268">
            <v>18.68</v>
          </cell>
          <cell r="G268">
            <v>18.72</v>
          </cell>
          <cell r="H268">
            <v>18.88</v>
          </cell>
          <cell r="I268">
            <v>18.940000000000001</v>
          </cell>
          <cell r="J268">
            <v>18.98</v>
          </cell>
          <cell r="K268">
            <v>19.14</v>
          </cell>
          <cell r="L268">
            <v>0</v>
          </cell>
          <cell r="M268">
            <v>0</v>
          </cell>
          <cell r="N268">
            <v>0</v>
          </cell>
          <cell r="O268">
            <v>0</v>
          </cell>
          <cell r="P268">
            <v>0</v>
          </cell>
          <cell r="Q268">
            <v>0</v>
          </cell>
        </row>
        <row r="269">
          <cell r="B269" t="str">
            <v>ETR12</v>
          </cell>
          <cell r="C269" t="str">
            <v>Trator Agricola 100 Cv 4X4</v>
          </cell>
          <cell r="D269" t="str">
            <v>h</v>
          </cell>
          <cell r="E269" t="str">
            <v>ABEMI - 3.8.5</v>
          </cell>
          <cell r="F269">
            <v>21.8</v>
          </cell>
          <cell r="G269">
            <v>21.85</v>
          </cell>
          <cell r="H269">
            <v>22.04</v>
          </cell>
          <cell r="I269">
            <v>22.11</v>
          </cell>
          <cell r="J269">
            <v>22.15</v>
          </cell>
          <cell r="K269">
            <v>22.34</v>
          </cell>
          <cell r="L269">
            <v>0</v>
          </cell>
          <cell r="M269">
            <v>0</v>
          </cell>
          <cell r="N269">
            <v>0</v>
          </cell>
          <cell r="O269">
            <v>0</v>
          </cell>
          <cell r="P269">
            <v>0</v>
          </cell>
          <cell r="Q269">
            <v>0</v>
          </cell>
        </row>
        <row r="270">
          <cell r="B270" t="str">
            <v>ETR13</v>
          </cell>
          <cell r="C270" t="str">
            <v>Trator Agricola 160 Cv 4X4</v>
          </cell>
          <cell r="D270" t="str">
            <v>h</v>
          </cell>
          <cell r="E270" t="str">
            <v>ABEMI - 3.8.6</v>
          </cell>
          <cell r="F270">
            <v>36.71</v>
          </cell>
          <cell r="G270">
            <v>36.79</v>
          </cell>
          <cell r="H270">
            <v>37.11</v>
          </cell>
          <cell r="I270">
            <v>37.229999999999997</v>
          </cell>
          <cell r="J270">
            <v>37.299999999999997</v>
          </cell>
          <cell r="K270">
            <v>37.619999999999997</v>
          </cell>
          <cell r="L270">
            <v>0</v>
          </cell>
          <cell r="M270">
            <v>0</v>
          </cell>
          <cell r="N270">
            <v>0</v>
          </cell>
          <cell r="O270">
            <v>0</v>
          </cell>
          <cell r="P270">
            <v>0</v>
          </cell>
          <cell r="Q270">
            <v>0</v>
          </cell>
        </row>
        <row r="271">
          <cell r="B271" t="str">
            <v>ETS01</v>
          </cell>
          <cell r="C271" t="str">
            <v>Tensionador 4 condutores motor diesel 72Hp cap 15t</v>
          </cell>
          <cell r="D271" t="str">
            <v>h</v>
          </cell>
          <cell r="E271" t="str">
            <v>Tensionador, p/ Lanc de 4 Cond Simult. Diam 38Mm, Motor diesel 72Hp Tiro Max 15000Kgf. (Tesmec 811/140/31)   -  ABEMI    8.7</v>
          </cell>
          <cell r="F271">
            <v>83.52</v>
          </cell>
          <cell r="G271">
            <v>83.7</v>
          </cell>
          <cell r="H271">
            <v>84.44</v>
          </cell>
          <cell r="I271">
            <v>84.7</v>
          </cell>
          <cell r="J271">
            <v>84.87</v>
          </cell>
          <cell r="K271">
            <v>85.58</v>
          </cell>
          <cell r="L271">
            <v>0</v>
          </cell>
          <cell r="M271">
            <v>0</v>
          </cell>
          <cell r="N271">
            <v>0</v>
          </cell>
          <cell r="O271">
            <v>0</v>
          </cell>
          <cell r="P271">
            <v>0</v>
          </cell>
          <cell r="Q271">
            <v>0</v>
          </cell>
        </row>
        <row r="272">
          <cell r="B272" t="str">
            <v>ETS02</v>
          </cell>
          <cell r="C272" t="str">
            <v>Tensionador 4 condutores motor diesel 35Hp cap 12t</v>
          </cell>
          <cell r="D272" t="str">
            <v>h</v>
          </cell>
          <cell r="E272" t="str">
            <v>Tensionador, p/ Lancamento 4 Cond Simult. Diam 32Mm, diesel 35Hp cap Frenagem 12000Kgf (Tesmec 811/140/31)   -  ABEMI    8.8</v>
          </cell>
          <cell r="F272">
            <v>72.209999999999994</v>
          </cell>
          <cell r="G272">
            <v>72.37</v>
          </cell>
          <cell r="H272">
            <v>73</v>
          </cell>
          <cell r="I272">
            <v>73.23</v>
          </cell>
          <cell r="J272">
            <v>73.38</v>
          </cell>
          <cell r="K272">
            <v>73.989999999999995</v>
          </cell>
          <cell r="L272">
            <v>0</v>
          </cell>
          <cell r="M272">
            <v>0</v>
          </cell>
          <cell r="N272">
            <v>0</v>
          </cell>
          <cell r="O272">
            <v>0</v>
          </cell>
          <cell r="P272">
            <v>0</v>
          </cell>
          <cell r="Q272">
            <v>0</v>
          </cell>
        </row>
        <row r="273">
          <cell r="B273" t="str">
            <v>ETS03</v>
          </cell>
          <cell r="C273" t="str">
            <v>Tensionador 2 condutores  cap 12t</v>
          </cell>
          <cell r="D273" t="str">
            <v>h</v>
          </cell>
          <cell r="E273" t="str">
            <v>Tensionador, p/ Lancamento de 2 Cond Simult. Diam 32Mm, cap Frenagem 7500Kgf. (Tesmec 611/075/10)   -  ABEMI    8.9</v>
          </cell>
          <cell r="F273">
            <v>23.72</v>
          </cell>
          <cell r="G273">
            <v>23.77</v>
          </cell>
          <cell r="H273">
            <v>23.98</v>
          </cell>
          <cell r="I273">
            <v>24.05</v>
          </cell>
          <cell r="J273">
            <v>24.1</v>
          </cell>
          <cell r="K273">
            <v>24.3</v>
          </cell>
          <cell r="L273">
            <v>0</v>
          </cell>
          <cell r="M273">
            <v>0</v>
          </cell>
          <cell r="N273">
            <v>0</v>
          </cell>
          <cell r="O273">
            <v>0</v>
          </cell>
          <cell r="P273">
            <v>0</v>
          </cell>
          <cell r="Q273">
            <v>0</v>
          </cell>
        </row>
        <row r="274">
          <cell r="B274" t="str">
            <v>ETS04</v>
          </cell>
          <cell r="C274" t="str">
            <v>Tensionador 4 condutores motor diesel 49HP cap 3,2t</v>
          </cell>
          <cell r="D274" t="str">
            <v>h</v>
          </cell>
          <cell r="E274" t="str">
            <v xml:space="preserve">Tensionador, (Freio) p/ Lanc de 4 Cond, diesel 49Hp cap Frenagem  3175Kgf/Cabo. (Timberland T50B)   -  ABEMI    8.10 </v>
          </cell>
          <cell r="F274">
            <v>54.67</v>
          </cell>
          <cell r="G274">
            <v>54.79</v>
          </cell>
          <cell r="H274">
            <v>55.27</v>
          </cell>
          <cell r="I274">
            <v>55.44</v>
          </cell>
          <cell r="J274">
            <v>55.55</v>
          </cell>
          <cell r="K274">
            <v>56.02</v>
          </cell>
          <cell r="L274">
            <v>0</v>
          </cell>
          <cell r="M274">
            <v>0</v>
          </cell>
          <cell r="N274">
            <v>0</v>
          </cell>
          <cell r="O274">
            <v>0</v>
          </cell>
          <cell r="P274">
            <v>0</v>
          </cell>
          <cell r="Q274">
            <v>0</v>
          </cell>
        </row>
        <row r="275">
          <cell r="B275" t="str">
            <v>ETS05</v>
          </cell>
          <cell r="C275" t="str">
            <v>Tensionador 4 condutores motor diesel 49HP cap 4,5t</v>
          </cell>
          <cell r="D275" t="str">
            <v>h</v>
          </cell>
          <cell r="E275" t="str">
            <v>Tensionador, (Freio) p/ Lanc de 4 Cond, diesel 49Hp cap de Frenagem 4540Kgf/Cabo. (Timberland T100B)   -  ABEMI    8.11</v>
          </cell>
          <cell r="F275">
            <v>76.61</v>
          </cell>
          <cell r="G275">
            <v>76.77</v>
          </cell>
          <cell r="H275">
            <v>77.45</v>
          </cell>
          <cell r="I275">
            <v>77.69</v>
          </cell>
          <cell r="J275">
            <v>77.849999999999994</v>
          </cell>
          <cell r="K275">
            <v>78.5</v>
          </cell>
          <cell r="L275">
            <v>0</v>
          </cell>
          <cell r="M275">
            <v>0</v>
          </cell>
          <cell r="N275">
            <v>0</v>
          </cell>
          <cell r="O275">
            <v>0</v>
          </cell>
          <cell r="P275">
            <v>0</v>
          </cell>
          <cell r="Q275">
            <v>0</v>
          </cell>
        </row>
        <row r="276">
          <cell r="B276" t="str">
            <v>ETS06</v>
          </cell>
          <cell r="C276" t="str">
            <v>Tensionador 2 condutores motor diesel 30HP cap 6,6t</v>
          </cell>
          <cell r="D276" t="str">
            <v>h</v>
          </cell>
          <cell r="E276" t="str">
            <v>Tensionador, (Freio) p/ Lancamento de Cond, diesel 30Hp cap Frenagem  6600Kgf/Cabo. (Timberland T70B)   -  ABEMI    8.12</v>
          </cell>
          <cell r="F276">
            <v>24.86</v>
          </cell>
          <cell r="G276">
            <v>24.91</v>
          </cell>
          <cell r="H276">
            <v>25.13</v>
          </cell>
          <cell r="I276">
            <v>25.21</v>
          </cell>
          <cell r="J276">
            <v>25.26</v>
          </cell>
          <cell r="K276">
            <v>25.47</v>
          </cell>
          <cell r="L276">
            <v>0</v>
          </cell>
          <cell r="M276">
            <v>0</v>
          </cell>
          <cell r="N276">
            <v>0</v>
          </cell>
          <cell r="O276">
            <v>0</v>
          </cell>
          <cell r="P276">
            <v>0</v>
          </cell>
          <cell r="Q276">
            <v>0</v>
          </cell>
        </row>
        <row r="277">
          <cell r="B277" t="str">
            <v>EUD01</v>
          </cell>
          <cell r="C277" t="str">
            <v>Usina Dosadora capacidade 20M3/H</v>
          </cell>
          <cell r="D277" t="str">
            <v>h</v>
          </cell>
          <cell r="E277" t="str">
            <v>Usina Dosadora de Concreto capacidade 20M3/H   -  ABEMI    4.1.1</v>
          </cell>
          <cell r="F277">
            <v>10.26</v>
          </cell>
          <cell r="G277">
            <v>10.28</v>
          </cell>
          <cell r="H277">
            <v>10.37</v>
          </cell>
          <cell r="I277">
            <v>10.4</v>
          </cell>
          <cell r="J277">
            <v>10.42</v>
          </cell>
          <cell r="K277">
            <v>10.51</v>
          </cell>
          <cell r="L277">
            <v>0</v>
          </cell>
          <cell r="M277">
            <v>0</v>
          </cell>
          <cell r="N277">
            <v>0</v>
          </cell>
          <cell r="O277">
            <v>0</v>
          </cell>
          <cell r="P277">
            <v>0</v>
          </cell>
          <cell r="Q277">
            <v>0</v>
          </cell>
        </row>
        <row r="278">
          <cell r="B278" t="str">
            <v>EUP</v>
          </cell>
          <cell r="C278" t="str">
            <v>Unidade de Pintura cap. 1.5 cpm</v>
          </cell>
          <cell r="D278" t="str">
            <v>h</v>
          </cell>
          <cell r="E278" t="str">
            <v/>
          </cell>
          <cell r="F278" t="str">
            <v>FALTA</v>
          </cell>
          <cell r="G278" t="str">
            <v>FALTA</v>
          </cell>
          <cell r="H278" t="str">
            <v>FALTA</v>
          </cell>
          <cell r="I278" t="str">
            <v>FALTA</v>
          </cell>
          <cell r="J278" t="str">
            <v>FALTA</v>
          </cell>
          <cell r="K278" t="str">
            <v>FALTA</v>
          </cell>
          <cell r="L278" t="str">
            <v>FALTA</v>
          </cell>
          <cell r="M278" t="str">
            <v>FALTA</v>
          </cell>
          <cell r="N278" t="str">
            <v>FALTA</v>
          </cell>
          <cell r="O278" t="str">
            <v>FALTA</v>
          </cell>
          <cell r="P278" t="str">
            <v>FALTA</v>
          </cell>
          <cell r="Q278" t="str">
            <v>FALTA</v>
          </cell>
        </row>
        <row r="279">
          <cell r="B279" t="str">
            <v>EVI01</v>
          </cell>
          <cell r="C279" t="str">
            <v>Vibrador Motor a gas 3,4Hp e mangote  35mm</v>
          </cell>
          <cell r="D279" t="str">
            <v>h</v>
          </cell>
          <cell r="E279" t="str">
            <v>Vibrador com Motor a gasolina, 3,4 Hp   -  ABEMI    4.5.3+4.5.4</v>
          </cell>
          <cell r="F279">
            <v>1.73</v>
          </cell>
          <cell r="G279">
            <v>1.73</v>
          </cell>
          <cell r="H279">
            <v>1.74</v>
          </cell>
          <cell r="I279">
            <v>1.75</v>
          </cell>
          <cell r="J279">
            <v>1.75</v>
          </cell>
          <cell r="K279">
            <v>1.77</v>
          </cell>
          <cell r="L279">
            <v>0</v>
          </cell>
          <cell r="M279">
            <v>0</v>
          </cell>
          <cell r="N279">
            <v>0</v>
          </cell>
          <cell r="O279">
            <v>0</v>
          </cell>
          <cell r="P279">
            <v>0</v>
          </cell>
          <cell r="Q279">
            <v>0</v>
          </cell>
        </row>
        <row r="280">
          <cell r="B280" t="str">
            <v>EVL01</v>
          </cell>
          <cell r="C280" t="str">
            <v>Valetadeira com Lamina Angular</v>
          </cell>
          <cell r="D280" t="str">
            <v>h</v>
          </cell>
          <cell r="E280" t="str">
            <v xml:space="preserve">Valetadeira com Lamina Angular.   -  ABEMI    </v>
          </cell>
          <cell r="F280" t="str">
            <v>FALTA</v>
          </cell>
          <cell r="G280" t="str">
            <v>FALTA</v>
          </cell>
          <cell r="H280" t="str">
            <v>FALTA</v>
          </cell>
          <cell r="I280" t="str">
            <v>FALTA</v>
          </cell>
          <cell r="J280" t="str">
            <v>FALTA</v>
          </cell>
          <cell r="K280" t="str">
            <v>FALTA</v>
          </cell>
          <cell r="L280" t="str">
            <v>FALTA</v>
          </cell>
          <cell r="M280" t="str">
            <v>FALTA</v>
          </cell>
          <cell r="N280" t="str">
            <v>FALTA</v>
          </cell>
          <cell r="O280" t="str">
            <v>FALTA</v>
          </cell>
          <cell r="P280" t="str">
            <v>FALTA</v>
          </cell>
          <cell r="Q280" t="str">
            <v>FALTA</v>
          </cell>
        </row>
        <row r="281">
          <cell r="B281" t="str">
            <v>EVL02</v>
          </cell>
          <cell r="C281" t="str">
            <v>Valetadeira Trat Esteira Komatsu D50A</v>
          </cell>
          <cell r="D281" t="str">
            <v>h</v>
          </cell>
          <cell r="E281" t="str">
            <v>Trator Esteira Komatsu D50A com Adaptacao    Especial para Lancamento   -  ABEMI  - SIMILAR 2.2.2.2</v>
          </cell>
          <cell r="F281">
            <v>54.04</v>
          </cell>
          <cell r="G281">
            <v>54.15</v>
          </cell>
          <cell r="H281">
            <v>54.63</v>
          </cell>
          <cell r="I281">
            <v>54.8</v>
          </cell>
          <cell r="J281">
            <v>54.91</v>
          </cell>
          <cell r="K281">
            <v>55.37</v>
          </cell>
          <cell r="L281">
            <v>0</v>
          </cell>
          <cell r="M281">
            <v>0</v>
          </cell>
          <cell r="N281">
            <v>0</v>
          </cell>
          <cell r="O281">
            <v>0</v>
          </cell>
          <cell r="P281">
            <v>0</v>
          </cell>
          <cell r="Q281">
            <v>0</v>
          </cell>
        </row>
        <row r="282">
          <cell r="B282" t="str">
            <v>EVL03</v>
          </cell>
          <cell r="C282" t="str">
            <v>Valetadeira Trator Pneus 170Hp CAT-814</v>
          </cell>
          <cell r="D282" t="str">
            <v>h</v>
          </cell>
          <cell r="E282" t="str">
            <v>Trator sobre Pneus 170Hp Tipo CAT-814(Tr03)  com Adaptacao Especial para Lancamento   -  ABEMI -SIMILAR  2.2.1.1</v>
          </cell>
          <cell r="F282">
            <v>81.96</v>
          </cell>
          <cell r="G282">
            <v>82.14</v>
          </cell>
          <cell r="H282">
            <v>82.86</v>
          </cell>
          <cell r="I282">
            <v>83.12</v>
          </cell>
          <cell r="J282">
            <v>83.29</v>
          </cell>
          <cell r="K282">
            <v>83.98</v>
          </cell>
          <cell r="L282">
            <v>0</v>
          </cell>
          <cell r="M282">
            <v>0</v>
          </cell>
          <cell r="N282">
            <v>0</v>
          </cell>
          <cell r="O282">
            <v>0</v>
          </cell>
          <cell r="P282">
            <v>0</v>
          </cell>
          <cell r="Q282">
            <v>0</v>
          </cell>
        </row>
        <row r="283">
          <cell r="B283" t="str">
            <v>EVS</v>
          </cell>
          <cell r="C283" t="str">
            <v>Vassoura Rebocavel</v>
          </cell>
          <cell r="D283" t="str">
            <v>h</v>
          </cell>
          <cell r="E283" t="str">
            <v/>
          </cell>
          <cell r="F283">
            <v>0</v>
          </cell>
          <cell r="G283">
            <v>0</v>
          </cell>
          <cell r="H283">
            <v>0</v>
          </cell>
          <cell r="I283">
            <v>0</v>
          </cell>
          <cell r="J283">
            <v>0</v>
          </cell>
          <cell r="K283">
            <v>0</v>
          </cell>
          <cell r="L283">
            <v>0</v>
          </cell>
          <cell r="M283">
            <v>0</v>
          </cell>
          <cell r="N283">
            <v>0</v>
          </cell>
          <cell r="O283">
            <v>0</v>
          </cell>
          <cell r="P283">
            <v>0</v>
          </cell>
          <cell r="Q283">
            <v>0</v>
          </cell>
        </row>
        <row r="284">
          <cell r="B284" t="str">
            <v>XAT01</v>
          </cell>
          <cell r="C284" t="str">
            <v>Automovel Passeio 1600CC com operador</v>
          </cell>
          <cell r="D284" t="str">
            <v>h</v>
          </cell>
          <cell r="E284" t="str">
            <v>Automovel Passeio 1600Cc com operador  -  ABEMI    3.6.1</v>
          </cell>
          <cell r="F284" t="str">
            <v>FALTA</v>
          </cell>
          <cell r="G284" t="str">
            <v>FALTA</v>
          </cell>
          <cell r="H284" t="str">
            <v>FALTA</v>
          </cell>
          <cell r="I284" t="str">
            <v>FALTA</v>
          </cell>
          <cell r="J284" t="str">
            <v>FALTA</v>
          </cell>
          <cell r="K284" t="str">
            <v>FALTA</v>
          </cell>
          <cell r="L284" t="str">
            <v>FALTA</v>
          </cell>
          <cell r="M284" t="str">
            <v>FALTA</v>
          </cell>
          <cell r="N284" t="str">
            <v>FALTA</v>
          </cell>
          <cell r="O284" t="str">
            <v>FALTA</v>
          </cell>
          <cell r="P284" t="str">
            <v>FALTA</v>
          </cell>
          <cell r="Q284" t="str">
            <v>FALTA</v>
          </cell>
        </row>
        <row r="285">
          <cell r="B285" t="str">
            <v>XAT02</v>
          </cell>
          <cell r="C285" t="str">
            <v>Automovel Passeio 1600CC sem operador</v>
          </cell>
          <cell r="D285" t="str">
            <v>h</v>
          </cell>
          <cell r="E285" t="str">
            <v>Automovel Passeio 1600Cc S/Operador ( Indireto )   -  ABEMI    3.6.1</v>
          </cell>
          <cell r="F285">
            <v>5.32</v>
          </cell>
          <cell r="G285">
            <v>5.33</v>
          </cell>
          <cell r="H285">
            <v>5.37</v>
          </cell>
          <cell r="I285">
            <v>5.39</v>
          </cell>
          <cell r="J285">
            <v>5.4</v>
          </cell>
          <cell r="K285">
            <v>5.45</v>
          </cell>
          <cell r="L285">
            <v>0</v>
          </cell>
          <cell r="M285">
            <v>0</v>
          </cell>
          <cell r="N285">
            <v>0</v>
          </cell>
          <cell r="O285">
            <v>0</v>
          </cell>
          <cell r="P285">
            <v>0</v>
          </cell>
          <cell r="Q285">
            <v>0</v>
          </cell>
        </row>
        <row r="286">
          <cell r="B286" t="str">
            <v>XAT04</v>
          </cell>
          <cell r="C286" t="str">
            <v>Automovel Passeio 1000CC sem operador</v>
          </cell>
          <cell r="D286" t="str">
            <v>h</v>
          </cell>
          <cell r="E286" t="str">
            <v xml:space="preserve">Automovel Passeio 1000Cc Sem Operador ( Uno, Gol, Fusca ) ( Indireto )   -  ABEMI    </v>
          </cell>
          <cell r="F286">
            <v>7.4</v>
          </cell>
          <cell r="G286">
            <v>7.41</v>
          </cell>
          <cell r="H286">
            <v>7.48</v>
          </cell>
          <cell r="I286">
            <v>7.5</v>
          </cell>
          <cell r="J286">
            <v>7.52</v>
          </cell>
          <cell r="K286">
            <v>7.58</v>
          </cell>
          <cell r="L286">
            <v>0</v>
          </cell>
          <cell r="M286">
            <v>0</v>
          </cell>
          <cell r="N286">
            <v>0</v>
          </cell>
          <cell r="O286">
            <v>0</v>
          </cell>
          <cell r="P286">
            <v>0</v>
          </cell>
          <cell r="Q286">
            <v>0</v>
          </cell>
        </row>
        <row r="287">
          <cell r="B287" t="str">
            <v>XCC01</v>
          </cell>
          <cell r="C287" t="str">
            <v>Caminhao Carroceria Tracao 4X2 3,5t</v>
          </cell>
          <cell r="D287" t="str">
            <v>h</v>
          </cell>
          <cell r="E287" t="str">
            <v>Tracao 4X2 , capacidade 3,5t.   -  ABEMI    3.5.1</v>
          </cell>
          <cell r="F287">
            <v>16.36</v>
          </cell>
          <cell r="G287">
            <v>16.39</v>
          </cell>
          <cell r="H287">
            <v>16.54</v>
          </cell>
          <cell r="I287">
            <v>16.59</v>
          </cell>
          <cell r="J287">
            <v>16.62</v>
          </cell>
          <cell r="K287">
            <v>16.760000000000002</v>
          </cell>
          <cell r="L287">
            <v>0</v>
          </cell>
          <cell r="M287">
            <v>0</v>
          </cell>
          <cell r="N287">
            <v>0</v>
          </cell>
          <cell r="O287">
            <v>0</v>
          </cell>
          <cell r="P287">
            <v>0</v>
          </cell>
          <cell r="Q287">
            <v>0</v>
          </cell>
        </row>
        <row r="288">
          <cell r="B288" t="str">
            <v>XCC02</v>
          </cell>
          <cell r="C288" t="str">
            <v>Caminhao Carroceria Tracao 4X2 6/8t</v>
          </cell>
          <cell r="D288" t="str">
            <v>h</v>
          </cell>
          <cell r="E288" t="str">
            <v>Tracao 4X2 , capacidade 6/8t.   -  ABEMI    3.5.2</v>
          </cell>
          <cell r="F288">
            <v>23.86</v>
          </cell>
          <cell r="G288">
            <v>23.91</v>
          </cell>
          <cell r="H288">
            <v>24.12</v>
          </cell>
          <cell r="I288">
            <v>24.2</v>
          </cell>
          <cell r="J288">
            <v>24.25</v>
          </cell>
          <cell r="K288">
            <v>24.45</v>
          </cell>
          <cell r="L288">
            <v>0</v>
          </cell>
          <cell r="M288">
            <v>0</v>
          </cell>
          <cell r="N288">
            <v>0</v>
          </cell>
          <cell r="O288">
            <v>0</v>
          </cell>
          <cell r="P288">
            <v>0</v>
          </cell>
          <cell r="Q288">
            <v>0</v>
          </cell>
        </row>
        <row r="289">
          <cell r="B289" t="str">
            <v>XCC09</v>
          </cell>
          <cell r="C289" t="str">
            <v>Caminhao Carroceria Tracao 6X2 9/22t</v>
          </cell>
          <cell r="D289" t="str">
            <v>h</v>
          </cell>
          <cell r="E289" t="str">
            <v>Tracao 6X2 , capacidade 9/22t   -  ABEMI    3.5.6</v>
          </cell>
          <cell r="F289">
            <v>33.01</v>
          </cell>
          <cell r="G289">
            <v>33.08</v>
          </cell>
          <cell r="H289">
            <v>33.380000000000003</v>
          </cell>
          <cell r="I289">
            <v>33.479999999999997</v>
          </cell>
          <cell r="J289">
            <v>33.549999999999997</v>
          </cell>
          <cell r="K289">
            <v>33.83</v>
          </cell>
          <cell r="L289">
            <v>0</v>
          </cell>
          <cell r="M289">
            <v>0</v>
          </cell>
          <cell r="N289">
            <v>0</v>
          </cell>
          <cell r="O289">
            <v>0</v>
          </cell>
          <cell r="P289">
            <v>0</v>
          </cell>
          <cell r="Q289">
            <v>0</v>
          </cell>
        </row>
        <row r="290">
          <cell r="B290" t="str">
            <v>XCT01</v>
          </cell>
          <cell r="C290" t="str">
            <v>Carreta e Cavalo Mecanico 32t</v>
          </cell>
          <cell r="D290" t="str">
            <v>h</v>
          </cell>
          <cell r="E290" t="str">
            <v>Cavalo Mecanico capacidade de Tracao 32T e Carreta para Cargas Secas cap. 27/32T, 3 Eixos.   -  ABEMI    3.1.2+3.3.3</v>
          </cell>
          <cell r="F290">
            <v>46.43</v>
          </cell>
          <cell r="G290">
            <v>46.52</v>
          </cell>
          <cell r="H290">
            <v>46.93</v>
          </cell>
          <cell r="I290">
            <v>47.08</v>
          </cell>
          <cell r="J290">
            <v>47.17</v>
          </cell>
          <cell r="K290">
            <v>47.57</v>
          </cell>
          <cell r="L290">
            <v>0</v>
          </cell>
          <cell r="M290">
            <v>0</v>
          </cell>
          <cell r="N290">
            <v>0</v>
          </cell>
          <cell r="O290">
            <v>0</v>
          </cell>
          <cell r="P290">
            <v>0</v>
          </cell>
          <cell r="Q290">
            <v>0</v>
          </cell>
        </row>
        <row r="291">
          <cell r="B291" t="str">
            <v>XCT02</v>
          </cell>
          <cell r="C291" t="str">
            <v>Carreta Carga Seca 20/25t 2Eixos</v>
          </cell>
          <cell r="D291" t="str">
            <v>h</v>
          </cell>
          <cell r="E291" t="str">
            <v>Carga Seca , capacidade 20/25t , 2Eixos   -  ABEMI    3.3.2</v>
          </cell>
          <cell r="F291">
            <v>9.16</v>
          </cell>
          <cell r="G291">
            <v>9.18</v>
          </cell>
          <cell r="H291">
            <v>9.26</v>
          </cell>
          <cell r="I291">
            <v>9.2899999999999991</v>
          </cell>
          <cell r="J291">
            <v>9.31</v>
          </cell>
          <cell r="K291">
            <v>9.39</v>
          </cell>
          <cell r="L291">
            <v>0</v>
          </cell>
          <cell r="M291">
            <v>0</v>
          </cell>
          <cell r="N291">
            <v>0</v>
          </cell>
          <cell r="O291">
            <v>0</v>
          </cell>
          <cell r="P291">
            <v>0</v>
          </cell>
          <cell r="Q291">
            <v>0</v>
          </cell>
        </row>
        <row r="292">
          <cell r="B292" t="str">
            <v>XCT03</v>
          </cell>
          <cell r="C292" t="str">
            <v>Carreta Carga Seca 27/32t 3Eixos</v>
          </cell>
          <cell r="D292" t="str">
            <v>h</v>
          </cell>
          <cell r="E292" t="str">
            <v>Carga Seca , capacidade 27/32t , 3 Eixos   -  ABEMI    3.3.3</v>
          </cell>
          <cell r="F292">
            <v>11.43</v>
          </cell>
          <cell r="G292">
            <v>11.45</v>
          </cell>
          <cell r="H292">
            <v>11.55</v>
          </cell>
          <cell r="I292">
            <v>11.59</v>
          </cell>
          <cell r="J292">
            <v>11.61</v>
          </cell>
          <cell r="K292">
            <v>11.71</v>
          </cell>
          <cell r="L292">
            <v>0</v>
          </cell>
          <cell r="M292">
            <v>0</v>
          </cell>
          <cell r="N292">
            <v>0</v>
          </cell>
          <cell r="O292">
            <v>0</v>
          </cell>
          <cell r="P292">
            <v>0</v>
          </cell>
          <cell r="Q292">
            <v>0</v>
          </cell>
        </row>
        <row r="293">
          <cell r="B293" t="str">
            <v>XCT04</v>
          </cell>
          <cell r="C293" t="str">
            <v>Carreta Prancha Reta/Reb 15t 1 Eixo</v>
          </cell>
          <cell r="D293" t="str">
            <v>h</v>
          </cell>
          <cell r="E293" t="str">
            <v>Rreta ou Rebaixada, capacidade 15t, 1 Eixos.   -  ABEMI    3.3.9</v>
          </cell>
          <cell r="F293">
            <v>8.3800000000000008</v>
          </cell>
          <cell r="G293">
            <v>8.4</v>
          </cell>
          <cell r="H293">
            <v>8.4700000000000006</v>
          </cell>
          <cell r="I293">
            <v>8.5</v>
          </cell>
          <cell r="J293">
            <v>8.52</v>
          </cell>
          <cell r="K293">
            <v>8.59</v>
          </cell>
          <cell r="L293">
            <v>0</v>
          </cell>
          <cell r="M293">
            <v>0</v>
          </cell>
          <cell r="N293">
            <v>0</v>
          </cell>
          <cell r="O293">
            <v>0</v>
          </cell>
          <cell r="P293">
            <v>0</v>
          </cell>
          <cell r="Q293">
            <v>0</v>
          </cell>
        </row>
        <row r="294">
          <cell r="B294" t="str">
            <v>XCT05</v>
          </cell>
          <cell r="C294" t="str">
            <v>Carreta Prancha Reta/Reb 30t 2Eixo</v>
          </cell>
          <cell r="D294" t="str">
            <v>h</v>
          </cell>
          <cell r="E294" t="str">
            <v>Reta/Rebaixada, capacidade 30t, 2Eixos.   -  ABEMI    3.3.10</v>
          </cell>
          <cell r="F294">
            <v>11.11</v>
          </cell>
          <cell r="G294">
            <v>11.14</v>
          </cell>
          <cell r="H294">
            <v>11.24</v>
          </cell>
          <cell r="I294">
            <v>11.27</v>
          </cell>
          <cell r="J294">
            <v>11.29</v>
          </cell>
          <cell r="K294">
            <v>11.39</v>
          </cell>
          <cell r="L294">
            <v>0</v>
          </cell>
          <cell r="M294">
            <v>0</v>
          </cell>
          <cell r="N294">
            <v>0</v>
          </cell>
          <cell r="O294">
            <v>0</v>
          </cell>
          <cell r="P294">
            <v>0</v>
          </cell>
          <cell r="Q294">
            <v>0</v>
          </cell>
        </row>
        <row r="295">
          <cell r="B295" t="str">
            <v>XCT06</v>
          </cell>
          <cell r="C295" t="str">
            <v>Carreta Prancha Reta/Reb 45t 3Eixos</v>
          </cell>
          <cell r="D295" t="str">
            <v>h</v>
          </cell>
          <cell r="E295" t="str">
            <v>Carreta Carrega-Tudo, Plataforma Reta ou Rebaixada, capac 45t, 3 Eixos-ABEMI 3.3.12</v>
          </cell>
          <cell r="F295">
            <v>12.74</v>
          </cell>
          <cell r="G295">
            <v>12.77</v>
          </cell>
          <cell r="H295">
            <v>12.88</v>
          </cell>
          <cell r="I295">
            <v>12.92</v>
          </cell>
          <cell r="J295">
            <v>12.95</v>
          </cell>
          <cell r="K295">
            <v>13.05</v>
          </cell>
          <cell r="L295">
            <v>0</v>
          </cell>
          <cell r="M295">
            <v>0</v>
          </cell>
          <cell r="N295">
            <v>0</v>
          </cell>
          <cell r="O295">
            <v>0</v>
          </cell>
          <cell r="P295">
            <v>0</v>
          </cell>
          <cell r="Q295">
            <v>0</v>
          </cell>
        </row>
        <row r="296">
          <cell r="B296" t="str">
            <v>XCV01</v>
          </cell>
          <cell r="C296" t="str">
            <v>Cavalo Mecanico  Tracao  32t</v>
          </cell>
          <cell r="D296" t="str">
            <v>h</v>
          </cell>
          <cell r="E296" t="str">
            <v>Capacidade Tracao 32T   -  ABEMI    3.1.2</v>
          </cell>
          <cell r="F296">
            <v>35</v>
          </cell>
          <cell r="G296">
            <v>35.07</v>
          </cell>
          <cell r="H296">
            <v>35.380000000000003</v>
          </cell>
          <cell r="I296">
            <v>35.49</v>
          </cell>
          <cell r="J296">
            <v>35.56</v>
          </cell>
          <cell r="K296">
            <v>35.86</v>
          </cell>
          <cell r="L296">
            <v>0</v>
          </cell>
          <cell r="M296">
            <v>0</v>
          </cell>
          <cell r="N296">
            <v>0</v>
          </cell>
          <cell r="O296">
            <v>0</v>
          </cell>
          <cell r="P296">
            <v>0</v>
          </cell>
          <cell r="Q296">
            <v>0</v>
          </cell>
        </row>
        <row r="297">
          <cell r="B297" t="str">
            <v>XDI01</v>
          </cell>
          <cell r="C297" t="str">
            <v>Distanciometro Wild-DI 1000</v>
          </cell>
          <cell r="D297" t="str">
            <v>h</v>
          </cell>
          <cell r="E297" t="str">
            <v>Medidor Eletronico de Distancia, Wild-Di 1000.   -  ABEMI    7.13.2</v>
          </cell>
          <cell r="F297">
            <v>8.18</v>
          </cell>
          <cell r="G297">
            <v>8.1999999999999993</v>
          </cell>
          <cell r="H297">
            <v>8.27</v>
          </cell>
          <cell r="I297">
            <v>8.3000000000000007</v>
          </cell>
          <cell r="J297">
            <v>8.32</v>
          </cell>
          <cell r="K297">
            <v>8.39</v>
          </cell>
          <cell r="L297">
            <v>0</v>
          </cell>
          <cell r="M297">
            <v>0</v>
          </cell>
          <cell r="N297">
            <v>0</v>
          </cell>
          <cell r="O297">
            <v>0</v>
          </cell>
          <cell r="P297">
            <v>0</v>
          </cell>
          <cell r="Q297">
            <v>0</v>
          </cell>
        </row>
        <row r="298">
          <cell r="B298" t="str">
            <v>XGG03</v>
          </cell>
          <cell r="C298" t="str">
            <v>Grupo Gerador cap 60 kVA</v>
          </cell>
          <cell r="D298" t="str">
            <v>h</v>
          </cell>
          <cell r="E298" t="str">
            <v>Capacidade 60 kVA.   -  ABEMI    10.1.5</v>
          </cell>
          <cell r="F298">
            <v>6.35</v>
          </cell>
          <cell r="G298">
            <v>6.36</v>
          </cell>
          <cell r="H298">
            <v>6.42</v>
          </cell>
          <cell r="I298">
            <v>6.44</v>
          </cell>
          <cell r="J298">
            <v>6.45</v>
          </cell>
          <cell r="K298">
            <v>6.51</v>
          </cell>
          <cell r="L298">
            <v>0</v>
          </cell>
          <cell r="M298">
            <v>0</v>
          </cell>
          <cell r="N298">
            <v>0</v>
          </cell>
          <cell r="O298">
            <v>0</v>
          </cell>
          <cell r="P298">
            <v>0</v>
          </cell>
          <cell r="Q298">
            <v>0</v>
          </cell>
        </row>
        <row r="299">
          <cell r="B299" t="str">
            <v>XMD05</v>
          </cell>
          <cell r="C299" t="str">
            <v>Maquina de solda motor diesel sobre rodas 375A</v>
          </cell>
          <cell r="D299" t="str">
            <v>h</v>
          </cell>
          <cell r="E299" t="str">
            <v>Moto-Soldadora diesel sobre Rodas, Corrente  375 A.   -  ABEMI    6.3.1</v>
          </cell>
          <cell r="F299">
            <v>4.1399999999999997</v>
          </cell>
          <cell r="G299">
            <v>4.1500000000000004</v>
          </cell>
          <cell r="H299">
            <v>4.1900000000000004</v>
          </cell>
          <cell r="I299">
            <v>4.2</v>
          </cell>
          <cell r="J299">
            <v>4.21</v>
          </cell>
          <cell r="K299">
            <v>4.24</v>
          </cell>
          <cell r="L299">
            <v>0</v>
          </cell>
          <cell r="M299">
            <v>0</v>
          </cell>
          <cell r="N299">
            <v>0</v>
          </cell>
          <cell r="O299">
            <v>0</v>
          </cell>
          <cell r="P299">
            <v>0</v>
          </cell>
          <cell r="Q299">
            <v>0</v>
          </cell>
        </row>
        <row r="300">
          <cell r="B300" t="str">
            <v>XMU04</v>
          </cell>
          <cell r="C300" t="str">
            <v>Munck 6X4 10txm/5t</v>
          </cell>
          <cell r="D300" t="str">
            <v>h</v>
          </cell>
          <cell r="E300" t="str">
            <v>Tracao 6X4, capacidade Nominal  10txm/5t .   -  ABEMI    3.5.16</v>
          </cell>
          <cell r="F300">
            <v>34.159999999999997</v>
          </cell>
          <cell r="G300">
            <v>34.229999999999997</v>
          </cell>
          <cell r="H300">
            <v>34.53</v>
          </cell>
          <cell r="I300">
            <v>34.64</v>
          </cell>
          <cell r="J300">
            <v>34.71</v>
          </cell>
          <cell r="K300">
            <v>35</v>
          </cell>
          <cell r="L300">
            <v>0</v>
          </cell>
          <cell r="M300">
            <v>0</v>
          </cell>
          <cell r="N300">
            <v>0</v>
          </cell>
          <cell r="O300">
            <v>0</v>
          </cell>
          <cell r="P300">
            <v>0</v>
          </cell>
          <cell r="Q300">
            <v>0</v>
          </cell>
        </row>
        <row r="301">
          <cell r="B301" t="str">
            <v>XNV01</v>
          </cell>
          <cell r="C301" t="str">
            <v>Nivel ótico Wild NK-1</v>
          </cell>
          <cell r="D301" t="str">
            <v>h</v>
          </cell>
          <cell r="E301" t="str">
            <v xml:space="preserve">    -  ABEMI    7.1.2.1</v>
          </cell>
          <cell r="F301">
            <v>0.92</v>
          </cell>
          <cell r="G301">
            <v>0.92</v>
          </cell>
          <cell r="H301">
            <v>0.93</v>
          </cell>
          <cell r="I301">
            <v>0.93</v>
          </cell>
          <cell r="J301">
            <v>0.93</v>
          </cell>
          <cell r="K301">
            <v>0.94</v>
          </cell>
          <cell r="L301">
            <v>0</v>
          </cell>
          <cell r="M301">
            <v>0</v>
          </cell>
          <cell r="N301">
            <v>0</v>
          </cell>
          <cell r="O301">
            <v>0</v>
          </cell>
          <cell r="P301">
            <v>0</v>
          </cell>
          <cell r="Q301">
            <v>0</v>
          </cell>
        </row>
        <row r="302">
          <cell r="B302" t="str">
            <v>XON01</v>
          </cell>
          <cell r="C302" t="str">
            <v>Onibus cap 40/45 Passageiros</v>
          </cell>
          <cell r="D302" t="str">
            <v>h</v>
          </cell>
          <cell r="E302" t="str">
            <v xml:space="preserve">    -  ABEMI    3.6.8</v>
          </cell>
          <cell r="F302">
            <v>40.29</v>
          </cell>
          <cell r="G302">
            <v>40.380000000000003</v>
          </cell>
          <cell r="H302">
            <v>40.729999999999997</v>
          </cell>
          <cell r="I302">
            <v>40.86</v>
          </cell>
          <cell r="J302">
            <v>40.94</v>
          </cell>
          <cell r="K302">
            <v>41.28</v>
          </cell>
          <cell r="L302">
            <v>0</v>
          </cell>
          <cell r="M302">
            <v>0</v>
          </cell>
          <cell r="N302">
            <v>0</v>
          </cell>
          <cell r="O302">
            <v>0</v>
          </cell>
          <cell r="P302">
            <v>0</v>
          </cell>
          <cell r="Q302">
            <v>0</v>
          </cell>
        </row>
        <row r="303">
          <cell r="B303" t="str">
            <v>XPU01</v>
          </cell>
          <cell r="C303" t="str">
            <v xml:space="preserve">Pick-Up Cargas Leves 2X4 Pampa/Saveiro </v>
          </cell>
          <cell r="D303" t="str">
            <v>h</v>
          </cell>
          <cell r="E303" t="str">
            <v>Para Cargas Leves, Tracao 2X4 ( Tipo Pampa, Saveiro ou Similar ).   -  ABEMI    3.6.2</v>
          </cell>
          <cell r="F303">
            <v>12.02</v>
          </cell>
          <cell r="G303">
            <v>12.05</v>
          </cell>
          <cell r="H303">
            <v>12.15</v>
          </cell>
          <cell r="I303">
            <v>12.19</v>
          </cell>
          <cell r="J303">
            <v>12.21</v>
          </cell>
          <cell r="K303">
            <v>12.32</v>
          </cell>
          <cell r="L303">
            <v>0</v>
          </cell>
          <cell r="M303">
            <v>0</v>
          </cell>
          <cell r="N303">
            <v>0</v>
          </cell>
          <cell r="O303">
            <v>0</v>
          </cell>
          <cell r="P303">
            <v>0</v>
          </cell>
          <cell r="Q303">
            <v>0</v>
          </cell>
        </row>
        <row r="304">
          <cell r="B304" t="str">
            <v>XPU03</v>
          </cell>
          <cell r="C304" t="str">
            <v>Pick-Up Volkswagen Kombi</v>
          </cell>
          <cell r="D304" t="str">
            <v>h</v>
          </cell>
          <cell r="E304" t="str">
            <v>Volkswagen Kombi.   -  ABEMI    3.6.4</v>
          </cell>
          <cell r="F304">
            <v>7.33</v>
          </cell>
          <cell r="G304">
            <v>7.34</v>
          </cell>
          <cell r="H304">
            <v>7.41</v>
          </cell>
          <cell r="I304">
            <v>7.43</v>
          </cell>
          <cell r="J304">
            <v>7.44</v>
          </cell>
          <cell r="K304">
            <v>7.51</v>
          </cell>
          <cell r="L304">
            <v>0</v>
          </cell>
          <cell r="M304">
            <v>0</v>
          </cell>
          <cell r="N304">
            <v>0</v>
          </cell>
          <cell r="O304">
            <v>0</v>
          </cell>
          <cell r="P304">
            <v>0</v>
          </cell>
          <cell r="Q304">
            <v>0</v>
          </cell>
        </row>
        <row r="305">
          <cell r="B305" t="str">
            <v>XPU04</v>
          </cell>
          <cell r="C305" t="str">
            <v>Pick-Up p/ Cargas até1 t 4X4 Toyota</v>
          </cell>
          <cell r="D305" t="str">
            <v>h</v>
          </cell>
          <cell r="E305" t="str">
            <v>Para Cargas Ate 1t, Tracao 4X4, c/ Carroceria ( Tipo Toyota ou Similar ).   -  ABEMI    3.6.7</v>
          </cell>
          <cell r="F305">
            <v>11.09</v>
          </cell>
          <cell r="G305">
            <v>11.12</v>
          </cell>
          <cell r="H305">
            <v>11.22</v>
          </cell>
          <cell r="I305">
            <v>11.25</v>
          </cell>
          <cell r="J305">
            <v>11.27</v>
          </cell>
          <cell r="K305">
            <v>11.37</v>
          </cell>
          <cell r="L305">
            <v>0</v>
          </cell>
          <cell r="M305">
            <v>0</v>
          </cell>
          <cell r="N305">
            <v>0</v>
          </cell>
          <cell r="O305">
            <v>0</v>
          </cell>
          <cell r="P305">
            <v>0</v>
          </cell>
          <cell r="Q305">
            <v>0</v>
          </cell>
        </row>
        <row r="306">
          <cell r="B306" t="str">
            <v>XPU05</v>
          </cell>
          <cell r="C306" t="str">
            <v>Pick-Up Jeep Toyota 4X4</v>
          </cell>
          <cell r="D306" t="str">
            <v>h</v>
          </cell>
          <cell r="E306" t="str">
            <v>Jeep Toyota Tracao 4X4   -  ABEMI    3.6.7</v>
          </cell>
          <cell r="F306">
            <v>11.09</v>
          </cell>
          <cell r="G306">
            <v>11.12</v>
          </cell>
          <cell r="H306">
            <v>11.22</v>
          </cell>
          <cell r="I306">
            <v>11.25</v>
          </cell>
          <cell r="J306">
            <v>11.27</v>
          </cell>
          <cell r="K306">
            <v>11.37</v>
          </cell>
          <cell r="L306">
            <v>0</v>
          </cell>
          <cell r="M306">
            <v>0</v>
          </cell>
          <cell r="N306">
            <v>0</v>
          </cell>
          <cell r="O306">
            <v>0</v>
          </cell>
          <cell r="P306">
            <v>0</v>
          </cell>
          <cell r="Q306">
            <v>0</v>
          </cell>
        </row>
        <row r="307">
          <cell r="B307" t="str">
            <v>XPU06</v>
          </cell>
          <cell r="C307" t="str">
            <v>Pick-Up diesel 4X2 Carga 1T  F1000/D20</v>
          </cell>
          <cell r="D307" t="str">
            <v>h</v>
          </cell>
          <cell r="E307" t="str">
            <v>Pick-Up diesel 4X2 Carga  1000Kg - F1000/D20   -  ABEMI    3.6.3</v>
          </cell>
          <cell r="F307">
            <v>12.02</v>
          </cell>
          <cell r="G307">
            <v>12.05</v>
          </cell>
          <cell r="H307">
            <v>12.15</v>
          </cell>
          <cell r="I307">
            <v>12.19</v>
          </cell>
          <cell r="J307">
            <v>12.21</v>
          </cell>
          <cell r="K307">
            <v>12.32</v>
          </cell>
          <cell r="L307">
            <v>0</v>
          </cell>
          <cell r="M307">
            <v>0</v>
          </cell>
          <cell r="N307">
            <v>0</v>
          </cell>
          <cell r="O307">
            <v>0</v>
          </cell>
          <cell r="P307">
            <v>0</v>
          </cell>
          <cell r="Q307">
            <v>0</v>
          </cell>
        </row>
        <row r="308">
          <cell r="B308" t="str">
            <v>XPU07</v>
          </cell>
          <cell r="C308" t="str">
            <v>Pick-Up Cargas 1t 4X4 Toyota sem operador</v>
          </cell>
          <cell r="D308" t="str">
            <v>h</v>
          </cell>
          <cell r="E308" t="str">
            <v>Para Cargas Ate 1 T, Tracao 4X4, c/ Carroceria ( Tipo Toyota ou Similar ). Sem Operador ( Indireto )   -  ABEMI    3.6.7</v>
          </cell>
          <cell r="F308">
            <v>11.09</v>
          </cell>
          <cell r="G308">
            <v>11.12</v>
          </cell>
          <cell r="H308">
            <v>11.22</v>
          </cell>
          <cell r="I308">
            <v>11.25</v>
          </cell>
          <cell r="J308">
            <v>11.27</v>
          </cell>
          <cell r="K308">
            <v>11.37</v>
          </cell>
          <cell r="L308">
            <v>0</v>
          </cell>
          <cell r="M308">
            <v>0</v>
          </cell>
          <cell r="N308">
            <v>0</v>
          </cell>
          <cell r="O308">
            <v>0</v>
          </cell>
          <cell r="P308">
            <v>0</v>
          </cell>
          <cell r="Q308">
            <v>0</v>
          </cell>
        </row>
        <row r="309">
          <cell r="B309" t="str">
            <v>XPU08</v>
          </cell>
          <cell r="C309" t="str">
            <v>Pick-Up Jeep diesel 4X4 Toyota sem operador</v>
          </cell>
          <cell r="D309" t="str">
            <v>h</v>
          </cell>
          <cell r="E309" t="str">
            <v>Pick-Up Jeep Toyota 4X4 sem operador -  ABEMI    3.6.7</v>
          </cell>
          <cell r="F309">
            <v>11.09</v>
          </cell>
          <cell r="G309">
            <v>11.12</v>
          </cell>
          <cell r="H309">
            <v>11.22</v>
          </cell>
          <cell r="I309">
            <v>11.25</v>
          </cell>
          <cell r="J309">
            <v>11.27</v>
          </cell>
          <cell r="K309">
            <v>11.37</v>
          </cell>
          <cell r="L309">
            <v>0</v>
          </cell>
          <cell r="M309">
            <v>0</v>
          </cell>
          <cell r="N309">
            <v>0</v>
          </cell>
          <cell r="O309">
            <v>0</v>
          </cell>
          <cell r="P309">
            <v>0</v>
          </cell>
          <cell r="Q309">
            <v>0</v>
          </cell>
        </row>
        <row r="310">
          <cell r="B310" t="str">
            <v>XPU09</v>
          </cell>
          <cell r="C310" t="str">
            <v>Pick-Up Volkswagen Kombi sem operador</v>
          </cell>
          <cell r="D310" t="str">
            <v>h</v>
          </cell>
          <cell r="E310" t="str">
            <v>Volkswagen Kombi Sem Operador ( Indireto )   -  ABEMI    3.6.4</v>
          </cell>
          <cell r="F310">
            <v>7.33</v>
          </cell>
          <cell r="G310">
            <v>7.34</v>
          </cell>
          <cell r="H310">
            <v>7.41</v>
          </cell>
          <cell r="I310">
            <v>7.43</v>
          </cell>
          <cell r="J310">
            <v>7.44</v>
          </cell>
          <cell r="K310">
            <v>7.51</v>
          </cell>
          <cell r="L310">
            <v>0</v>
          </cell>
          <cell r="M310">
            <v>0</v>
          </cell>
          <cell r="N310">
            <v>0</v>
          </cell>
          <cell r="O310">
            <v>0</v>
          </cell>
          <cell r="P310">
            <v>0</v>
          </cell>
          <cell r="Q310">
            <v>0</v>
          </cell>
        </row>
        <row r="311">
          <cell r="B311" t="str">
            <v>XTD01</v>
          </cell>
          <cell r="C311" t="str">
            <v>Teodolito  Wild T1</v>
          </cell>
          <cell r="D311" t="str">
            <v>h</v>
          </cell>
          <cell r="E311" t="str">
            <v xml:space="preserve">    -  ABEMI    7.1.1.1</v>
          </cell>
          <cell r="F311">
            <v>3.76</v>
          </cell>
          <cell r="G311">
            <v>3.77</v>
          </cell>
          <cell r="H311">
            <v>3.8</v>
          </cell>
          <cell r="I311">
            <v>3.81</v>
          </cell>
          <cell r="J311">
            <v>3.82</v>
          </cell>
          <cell r="K311">
            <v>3.85</v>
          </cell>
          <cell r="L311">
            <v>0</v>
          </cell>
          <cell r="M311">
            <v>0</v>
          </cell>
          <cell r="N311">
            <v>0</v>
          </cell>
          <cell r="O311">
            <v>0</v>
          </cell>
          <cell r="P311">
            <v>0</v>
          </cell>
          <cell r="Q311">
            <v>0</v>
          </cell>
        </row>
        <row r="312">
          <cell r="B312" t="str">
            <v>XTD02</v>
          </cell>
          <cell r="C312" t="str">
            <v>Teodolito Wild T2</v>
          </cell>
          <cell r="D312" t="str">
            <v>h</v>
          </cell>
          <cell r="E312" t="str">
            <v xml:space="preserve">    -  ABEMI    7.1.1.2</v>
          </cell>
          <cell r="F312">
            <v>4.8600000000000003</v>
          </cell>
          <cell r="G312">
            <v>4.87</v>
          </cell>
          <cell r="H312">
            <v>4.91</v>
          </cell>
          <cell r="I312">
            <v>4.93</v>
          </cell>
          <cell r="J312">
            <v>4.9400000000000004</v>
          </cell>
          <cell r="K312">
            <v>4.9800000000000004</v>
          </cell>
          <cell r="L312">
            <v>0</v>
          </cell>
          <cell r="M312">
            <v>0</v>
          </cell>
          <cell r="N312">
            <v>0</v>
          </cell>
          <cell r="O312">
            <v>0</v>
          </cell>
          <cell r="P312">
            <v>0</v>
          </cell>
          <cell r="Q312">
            <v>0</v>
          </cell>
        </row>
        <row r="313">
          <cell r="B313" t="str">
            <v>XTF01</v>
          </cell>
          <cell r="C313" t="str">
            <v>Transformador 75 kVA</v>
          </cell>
          <cell r="D313" t="str">
            <v>h</v>
          </cell>
          <cell r="E313" t="str">
            <v xml:space="preserve">    -  ABEMI    10.2.1</v>
          </cell>
          <cell r="F313">
            <v>1.29</v>
          </cell>
          <cell r="G313">
            <v>1.29</v>
          </cell>
          <cell r="H313">
            <v>1.31</v>
          </cell>
          <cell r="I313">
            <v>1.31</v>
          </cell>
          <cell r="J313">
            <v>1.31</v>
          </cell>
          <cell r="K313">
            <v>1.32</v>
          </cell>
          <cell r="L313">
            <v>0</v>
          </cell>
          <cell r="M313">
            <v>0</v>
          </cell>
          <cell r="N313">
            <v>0</v>
          </cell>
          <cell r="O313">
            <v>0</v>
          </cell>
          <cell r="P313">
            <v>0</v>
          </cell>
          <cell r="Q313">
            <v>0</v>
          </cell>
        </row>
        <row r="314">
          <cell r="B314" t="str">
            <v>LEGENDA</v>
          </cell>
          <cell r="C314" t="str">
            <v>EQUIPAMENTOS CONSIDERADOS SEM OPERADOR</v>
          </cell>
        </row>
        <row r="316">
          <cell r="B316" t="str">
            <v>MÃO-DE-OBRA</v>
          </cell>
          <cell r="F316">
            <v>36526</v>
          </cell>
          <cell r="G316">
            <v>36557</v>
          </cell>
          <cell r="H316">
            <v>36586</v>
          </cell>
          <cell r="I316">
            <v>36617</v>
          </cell>
          <cell r="J316">
            <v>36647</v>
          </cell>
          <cell r="K316">
            <v>36678</v>
          </cell>
          <cell r="L316">
            <v>36708</v>
          </cell>
          <cell r="M316">
            <v>36739</v>
          </cell>
          <cell r="N316">
            <v>36770</v>
          </cell>
          <cell r="O316">
            <v>36800</v>
          </cell>
          <cell r="P316">
            <v>36831</v>
          </cell>
          <cell r="Q316">
            <v>36861</v>
          </cell>
        </row>
        <row r="317">
          <cell r="B317" t="str">
            <v>COD</v>
          </cell>
          <cell r="C317" t="str">
            <v>Descrição do recurso</v>
          </cell>
          <cell r="D317" t="str">
            <v>Un</v>
          </cell>
          <cell r="F317" t="str">
            <v>R$/h</v>
          </cell>
          <cell r="G317" t="str">
            <v>R$/h</v>
          </cell>
          <cell r="H317" t="str">
            <v>R$/h</v>
          </cell>
          <cell r="I317" t="str">
            <v>R$/h</v>
          </cell>
          <cell r="J317" t="str">
            <v>R$/h</v>
          </cell>
          <cell r="K317" t="str">
            <v>R$/h</v>
          </cell>
          <cell r="L317" t="str">
            <v>R$/h</v>
          </cell>
          <cell r="M317" t="str">
            <v>R$/h</v>
          </cell>
          <cell r="N317" t="str">
            <v>R$/h</v>
          </cell>
          <cell r="O317" t="str">
            <v>R$/h</v>
          </cell>
          <cell r="P317" t="str">
            <v>R$/h</v>
          </cell>
          <cell r="Q317" t="str">
            <v>R$/h</v>
          </cell>
        </row>
        <row r="318">
          <cell r="B318" t="str">
            <v>AAJ</v>
          </cell>
          <cell r="C318" t="str">
            <v>Ajudante</v>
          </cell>
          <cell r="D318" t="str">
            <v>h</v>
          </cell>
          <cell r="E318">
            <v>1.05</v>
          </cell>
          <cell r="K318">
            <v>1.1499999999999999</v>
          </cell>
        </row>
        <row r="319">
          <cell r="B319" t="str">
            <v>AAM</v>
          </cell>
          <cell r="C319" t="str">
            <v>Armador</v>
          </cell>
          <cell r="D319" t="str">
            <v>h</v>
          </cell>
          <cell r="E319">
            <v>1.82</v>
          </cell>
          <cell r="K319">
            <v>1.53</v>
          </cell>
        </row>
        <row r="320">
          <cell r="B320" t="str">
            <v>AAU01</v>
          </cell>
          <cell r="C320" t="str">
            <v>Auxiliar de Topografia</v>
          </cell>
          <cell r="D320" t="str">
            <v>h</v>
          </cell>
          <cell r="E320">
            <v>1.44</v>
          </cell>
          <cell r="K320">
            <v>1.25</v>
          </cell>
        </row>
        <row r="321">
          <cell r="B321" t="str">
            <v>AAU02</v>
          </cell>
          <cell r="C321" t="str">
            <v>Auxiliar Tecnico</v>
          </cell>
          <cell r="D321" t="str">
            <v>h</v>
          </cell>
          <cell r="E321">
            <v>2.54</v>
          </cell>
          <cell r="K321">
            <v>2.5</v>
          </cell>
        </row>
        <row r="322">
          <cell r="B322" t="str">
            <v>ABL</v>
          </cell>
          <cell r="C322" t="str">
            <v>Bracal</v>
          </cell>
          <cell r="D322" t="str">
            <v>h</v>
          </cell>
          <cell r="E322">
            <v>1.05</v>
          </cell>
          <cell r="K322">
            <v>1</v>
          </cell>
        </row>
        <row r="323">
          <cell r="B323" t="str">
            <v>ABS</v>
          </cell>
          <cell r="C323" t="str">
            <v>Blaster</v>
          </cell>
          <cell r="D323" t="str">
            <v>h</v>
          </cell>
          <cell r="E323">
            <v>1.82</v>
          </cell>
          <cell r="K323">
            <v>3</v>
          </cell>
        </row>
        <row r="324">
          <cell r="B324" t="str">
            <v>ACH</v>
          </cell>
          <cell r="C324" t="str">
            <v>Chefe Turma</v>
          </cell>
          <cell r="D324" t="str">
            <v>h</v>
          </cell>
          <cell r="E324">
            <v>2.2000000000000002</v>
          </cell>
          <cell r="K324">
            <v>3</v>
          </cell>
        </row>
        <row r="325">
          <cell r="B325" t="str">
            <v>ACR</v>
          </cell>
          <cell r="C325" t="str">
            <v>Carpinteiro</v>
          </cell>
          <cell r="D325" t="str">
            <v>h</v>
          </cell>
          <cell r="E325">
            <v>1.82</v>
          </cell>
          <cell r="K325">
            <v>1.82</v>
          </cell>
        </row>
        <row r="326">
          <cell r="B326" t="str">
            <v>AEA</v>
          </cell>
          <cell r="C326" t="str">
            <v>Eletricista At</v>
          </cell>
          <cell r="D326" t="str">
            <v>h</v>
          </cell>
          <cell r="E326">
            <v>2</v>
          </cell>
          <cell r="K326">
            <v>2</v>
          </cell>
        </row>
        <row r="327">
          <cell r="B327" t="str">
            <v>AEB</v>
          </cell>
          <cell r="C327" t="str">
            <v>Eletricista Bt</v>
          </cell>
          <cell r="D327" t="str">
            <v>h</v>
          </cell>
          <cell r="E327">
            <v>1.82</v>
          </cell>
          <cell r="K327">
            <v>1.82</v>
          </cell>
        </row>
        <row r="328">
          <cell r="B328" t="str">
            <v>AEC02</v>
          </cell>
          <cell r="C328" t="str">
            <v>Encarregado Obras Civis</v>
          </cell>
          <cell r="D328" t="str">
            <v>h</v>
          </cell>
          <cell r="E328">
            <v>5</v>
          </cell>
          <cell r="K328">
            <v>3.5</v>
          </cell>
        </row>
        <row r="329">
          <cell r="B329" t="str">
            <v>AEC03</v>
          </cell>
          <cell r="C329" t="str">
            <v>Encarregado de Montagem</v>
          </cell>
          <cell r="D329" t="str">
            <v>h</v>
          </cell>
          <cell r="E329">
            <v>6</v>
          </cell>
          <cell r="K329">
            <v>4</v>
          </cell>
        </row>
        <row r="330">
          <cell r="B330" t="str">
            <v>AEC04</v>
          </cell>
          <cell r="C330" t="str">
            <v>Encarregado Carpintaria</v>
          </cell>
          <cell r="D330" t="str">
            <v>h</v>
          </cell>
          <cell r="E330">
            <v>4.13</v>
          </cell>
          <cell r="K330">
            <v>3.5</v>
          </cell>
        </row>
        <row r="331">
          <cell r="B331" t="str">
            <v>AEF</v>
          </cell>
          <cell r="C331" t="str">
            <v>Encarregado de Freio</v>
          </cell>
          <cell r="D331" t="str">
            <v>h</v>
          </cell>
          <cell r="K331">
            <v>3.5</v>
          </cell>
        </row>
        <row r="332">
          <cell r="B332" t="str">
            <v>AEN</v>
          </cell>
          <cell r="C332" t="str">
            <v>Encanador</v>
          </cell>
          <cell r="D332" t="str">
            <v>h</v>
          </cell>
          <cell r="E332">
            <v>1.82</v>
          </cell>
          <cell r="K332">
            <v>1.82</v>
          </cell>
        </row>
        <row r="333">
          <cell r="B333" t="str">
            <v>AEP</v>
          </cell>
          <cell r="C333" t="str">
            <v>Eletricista Painel</v>
          </cell>
          <cell r="D333" t="str">
            <v>h</v>
          </cell>
          <cell r="E333">
            <v>3.3</v>
          </cell>
          <cell r="K333">
            <v>2.2000000000000002</v>
          </cell>
        </row>
        <row r="334">
          <cell r="B334" t="str">
            <v>AEU</v>
          </cell>
          <cell r="C334" t="str">
            <v>Encarregado de Puller</v>
          </cell>
          <cell r="D334" t="str">
            <v>h</v>
          </cell>
          <cell r="K334">
            <v>3.5</v>
          </cell>
        </row>
        <row r="335">
          <cell r="B335" t="str">
            <v>AFE</v>
          </cell>
          <cell r="C335" t="str">
            <v>Feitor</v>
          </cell>
          <cell r="D335" t="str">
            <v>h</v>
          </cell>
          <cell r="E335">
            <v>2.2000000000000002</v>
          </cell>
          <cell r="K335">
            <v>2.15</v>
          </cell>
        </row>
        <row r="336">
          <cell r="B336" t="str">
            <v>ALB</v>
          </cell>
          <cell r="C336" t="str">
            <v>Laboratorista</v>
          </cell>
          <cell r="D336" t="str">
            <v>h</v>
          </cell>
          <cell r="E336">
            <v>1.44</v>
          </cell>
          <cell r="K336">
            <v>2.5</v>
          </cell>
        </row>
        <row r="337">
          <cell r="B337" t="str">
            <v>AMQ</v>
          </cell>
          <cell r="C337" t="str">
            <v>Montador Equipamentos</v>
          </cell>
          <cell r="D337" t="str">
            <v>h</v>
          </cell>
          <cell r="E337">
            <v>2.2000000000000002</v>
          </cell>
          <cell r="K337">
            <v>2</v>
          </cell>
        </row>
        <row r="338">
          <cell r="B338" t="str">
            <v>AMS</v>
          </cell>
          <cell r="C338" t="str">
            <v>Montador Estruturas</v>
          </cell>
          <cell r="D338" t="str">
            <v>h</v>
          </cell>
          <cell r="E338">
            <v>1.82</v>
          </cell>
          <cell r="K338">
            <v>2.1840000000000002</v>
          </cell>
        </row>
        <row r="339">
          <cell r="B339" t="str">
            <v>AMT</v>
          </cell>
          <cell r="C339" t="str">
            <v>Marteleteiro</v>
          </cell>
          <cell r="D339" t="str">
            <v>h</v>
          </cell>
          <cell r="E339">
            <v>1.82</v>
          </cell>
          <cell r="K339">
            <v>1.82</v>
          </cell>
        </row>
        <row r="340">
          <cell r="B340" t="str">
            <v>ANI</v>
          </cell>
          <cell r="C340" t="str">
            <v>Nivelador</v>
          </cell>
          <cell r="D340" t="str">
            <v>h</v>
          </cell>
          <cell r="E340">
            <v>1.82</v>
          </cell>
          <cell r="K340">
            <v>1.82</v>
          </cell>
        </row>
        <row r="341">
          <cell r="B341" t="str">
            <v>AOL</v>
          </cell>
          <cell r="C341" t="str">
            <v>Oficial de Lançamento</v>
          </cell>
          <cell r="D341" t="str">
            <v>h</v>
          </cell>
          <cell r="K341">
            <v>2.1840000000000002</v>
          </cell>
        </row>
        <row r="342">
          <cell r="B342" t="str">
            <v>APE</v>
          </cell>
          <cell r="C342" t="str">
            <v>Pedreiro</v>
          </cell>
          <cell r="D342" t="str">
            <v>h</v>
          </cell>
          <cell r="E342">
            <v>1.82</v>
          </cell>
          <cell r="K342">
            <v>1.82</v>
          </cell>
        </row>
        <row r="343">
          <cell r="B343" t="str">
            <v>APN</v>
          </cell>
          <cell r="C343" t="str">
            <v>Pintor</v>
          </cell>
          <cell r="D343" t="str">
            <v>h</v>
          </cell>
          <cell r="E343">
            <v>1.82</v>
          </cell>
          <cell r="K343">
            <v>1.82</v>
          </cell>
        </row>
        <row r="344">
          <cell r="B344" t="str">
            <v>APO</v>
          </cell>
          <cell r="C344" t="str">
            <v>Poceiro</v>
          </cell>
          <cell r="D344" t="str">
            <v>h</v>
          </cell>
          <cell r="E344">
            <v>1.82</v>
          </cell>
          <cell r="K344">
            <v>1.25</v>
          </cell>
        </row>
        <row r="345">
          <cell r="B345" t="str">
            <v>ASD</v>
          </cell>
          <cell r="C345" t="str">
            <v>Soldador</v>
          </cell>
          <cell r="D345" t="str">
            <v>h</v>
          </cell>
          <cell r="E345">
            <v>1.2</v>
          </cell>
          <cell r="K345">
            <v>1.82</v>
          </cell>
        </row>
        <row r="346">
          <cell r="B346" t="str">
            <v>ASE</v>
          </cell>
          <cell r="C346" t="str">
            <v>Servente</v>
          </cell>
          <cell r="D346" t="str">
            <v>h</v>
          </cell>
          <cell r="E346">
            <v>2.1</v>
          </cell>
          <cell r="K346">
            <v>1.1000000000000001</v>
          </cell>
        </row>
        <row r="347">
          <cell r="B347" t="str">
            <v>ASM</v>
          </cell>
          <cell r="C347" t="str">
            <v>Soldador Mig/Tig</v>
          </cell>
          <cell r="D347" t="str">
            <v>h</v>
          </cell>
          <cell r="E347">
            <v>1.05</v>
          </cell>
          <cell r="K347">
            <v>2</v>
          </cell>
        </row>
        <row r="348">
          <cell r="B348" t="str">
            <v>ATG</v>
          </cell>
          <cell r="C348" t="str">
            <v>Topografo</v>
          </cell>
          <cell r="D348" t="str">
            <v>h</v>
          </cell>
          <cell r="E348">
            <v>2.5499999999999998</v>
          </cell>
          <cell r="K348">
            <v>3</v>
          </cell>
        </row>
        <row r="349">
          <cell r="B349" t="str">
            <v>ATT</v>
          </cell>
          <cell r="C349" t="str">
            <v>Tubista</v>
          </cell>
          <cell r="D349" t="str">
            <v>h</v>
          </cell>
          <cell r="E349">
            <v>6.27</v>
          </cell>
        </row>
        <row r="350">
          <cell r="B350" t="str">
            <v>IAD</v>
          </cell>
          <cell r="C350" t="str">
            <v>Assistente Administrativo</v>
          </cell>
          <cell r="D350" t="str">
            <v>h</v>
          </cell>
          <cell r="K350">
            <v>5</v>
          </cell>
        </row>
        <row r="351">
          <cell r="B351" t="str">
            <v>IAS</v>
          </cell>
          <cell r="C351" t="str">
            <v>Assistente Técnico</v>
          </cell>
          <cell r="D351" t="str">
            <v>h</v>
          </cell>
          <cell r="K351">
            <v>5</v>
          </cell>
        </row>
        <row r="352">
          <cell r="B352" t="str">
            <v>IAP</v>
          </cell>
          <cell r="C352" t="str">
            <v>Apontador</v>
          </cell>
          <cell r="D352" t="str">
            <v>h</v>
          </cell>
          <cell r="E352">
            <v>1.82</v>
          </cell>
          <cell r="K352">
            <v>1.6</v>
          </cell>
        </row>
        <row r="353">
          <cell r="B353" t="str">
            <v>IAU01</v>
          </cell>
          <cell r="C353" t="str">
            <v>Auxiliar de Topografia</v>
          </cell>
          <cell r="D353" t="str">
            <v>h</v>
          </cell>
          <cell r="K353">
            <v>1.25</v>
          </cell>
        </row>
        <row r="354">
          <cell r="B354" t="str">
            <v>IAU02</v>
          </cell>
          <cell r="C354" t="str">
            <v>Auxiliar Tecnico</v>
          </cell>
          <cell r="D354" t="str">
            <v>h</v>
          </cell>
          <cell r="K354">
            <v>2</v>
          </cell>
        </row>
        <row r="355">
          <cell r="B355" t="str">
            <v>IAU03</v>
          </cell>
          <cell r="C355" t="str">
            <v>Auxiliar Laboratorista</v>
          </cell>
          <cell r="D355" t="str">
            <v>h</v>
          </cell>
          <cell r="K355">
            <v>1.25</v>
          </cell>
        </row>
        <row r="356">
          <cell r="B356" t="str">
            <v>IAU04</v>
          </cell>
          <cell r="C356" t="str">
            <v>Auxiliar Administrativo</v>
          </cell>
          <cell r="D356" t="str">
            <v>h</v>
          </cell>
          <cell r="K356">
            <v>1.8</v>
          </cell>
        </row>
        <row r="357">
          <cell r="B357" t="str">
            <v>IAU05</v>
          </cell>
          <cell r="C357" t="str">
            <v>Auxiliar de Almoxarife</v>
          </cell>
          <cell r="D357" t="str">
            <v>h</v>
          </cell>
          <cell r="K357">
            <v>1.3</v>
          </cell>
        </row>
        <row r="358">
          <cell r="B358" t="str">
            <v>IAU07</v>
          </cell>
          <cell r="C358" t="str">
            <v>Auxiliar de Escritorio</v>
          </cell>
          <cell r="D358" t="str">
            <v>h</v>
          </cell>
          <cell r="K358">
            <v>1.8</v>
          </cell>
        </row>
        <row r="359">
          <cell r="B359" t="str">
            <v>IAX</v>
          </cell>
          <cell r="C359" t="str">
            <v>Almoxarife</v>
          </cell>
          <cell r="D359" t="str">
            <v>h</v>
          </cell>
          <cell r="K359">
            <v>2.8</v>
          </cell>
        </row>
        <row r="360">
          <cell r="B360" t="str">
            <v>IBL</v>
          </cell>
          <cell r="C360" t="str">
            <v>Bracal</v>
          </cell>
          <cell r="D360" t="str">
            <v>h</v>
          </cell>
          <cell r="K360">
            <v>1</v>
          </cell>
        </row>
        <row r="361">
          <cell r="B361" t="str">
            <v>IEC11</v>
          </cell>
          <cell r="C361" t="str">
            <v>Encarregado de Escritorio</v>
          </cell>
          <cell r="D361" t="str">
            <v>h</v>
          </cell>
          <cell r="K361">
            <v>5</v>
          </cell>
        </row>
        <row r="362">
          <cell r="B362" t="str">
            <v>IEG</v>
          </cell>
          <cell r="C362" t="str">
            <v>Encarregado Geral</v>
          </cell>
          <cell r="D362" t="str">
            <v>h</v>
          </cell>
          <cell r="K362">
            <v>6</v>
          </cell>
        </row>
        <row r="363">
          <cell r="B363" t="str">
            <v>IEG01</v>
          </cell>
          <cell r="C363" t="str">
            <v>Encarregado  Geral</v>
          </cell>
          <cell r="D363" t="str">
            <v>h</v>
          </cell>
          <cell r="K363">
            <v>6</v>
          </cell>
        </row>
        <row r="364">
          <cell r="B364" t="str">
            <v>IEG02</v>
          </cell>
          <cell r="C364" t="str">
            <v>Encarregado Geral de Mont Eletrom</v>
          </cell>
          <cell r="D364" t="str">
            <v>h</v>
          </cell>
          <cell r="K364">
            <v>6</v>
          </cell>
        </row>
        <row r="365">
          <cell r="B365" t="str">
            <v>IEG03</v>
          </cell>
          <cell r="C365" t="str">
            <v>Encarregado Geral Obras Civis</v>
          </cell>
          <cell r="D365" t="str">
            <v>h</v>
          </cell>
          <cell r="K365">
            <v>5.5</v>
          </cell>
        </row>
        <row r="366">
          <cell r="B366" t="str">
            <v>IEH01</v>
          </cell>
          <cell r="C366" t="str">
            <v>Engenheiro</v>
          </cell>
          <cell r="D366" t="str">
            <v>h</v>
          </cell>
          <cell r="K366">
            <v>12</v>
          </cell>
        </row>
        <row r="367">
          <cell r="B367" t="str">
            <v>IEH02</v>
          </cell>
          <cell r="C367" t="str">
            <v>Engenheiro Residente</v>
          </cell>
          <cell r="D367" t="str">
            <v>h</v>
          </cell>
          <cell r="K367">
            <v>15</v>
          </cell>
        </row>
        <row r="368">
          <cell r="B368" t="str">
            <v>IEH03</v>
          </cell>
          <cell r="C368" t="str">
            <v>Engenheiro Planejamento</v>
          </cell>
          <cell r="D368" t="str">
            <v>h</v>
          </cell>
          <cell r="K368">
            <v>12</v>
          </cell>
        </row>
        <row r="369">
          <cell r="B369" t="str">
            <v>IEI</v>
          </cell>
          <cell r="C369" t="str">
            <v>Enfermeiro</v>
          </cell>
          <cell r="D369" t="str">
            <v>h</v>
          </cell>
          <cell r="K369">
            <v>2.5</v>
          </cell>
        </row>
        <row r="370">
          <cell r="B370" t="str">
            <v>ILB</v>
          </cell>
          <cell r="C370" t="str">
            <v>Laboratorista</v>
          </cell>
          <cell r="D370" t="str">
            <v>h</v>
          </cell>
          <cell r="K370">
            <v>2</v>
          </cell>
        </row>
        <row r="371">
          <cell r="B371" t="str">
            <v>IMD</v>
          </cell>
          <cell r="C371" t="str">
            <v>Médico</v>
          </cell>
          <cell r="D371" t="str">
            <v>h</v>
          </cell>
          <cell r="K371">
            <v>10</v>
          </cell>
        </row>
        <row r="372">
          <cell r="B372" t="str">
            <v>IME</v>
          </cell>
          <cell r="C372" t="str">
            <v>Mecanico</v>
          </cell>
          <cell r="D372" t="str">
            <v>h</v>
          </cell>
        </row>
        <row r="373">
          <cell r="B373" t="str">
            <v>IMO</v>
          </cell>
          <cell r="C373" t="str">
            <v>Montador</v>
          </cell>
          <cell r="D373" t="str">
            <v>h</v>
          </cell>
          <cell r="K373">
            <v>1.82</v>
          </cell>
        </row>
        <row r="374">
          <cell r="B374" t="str">
            <v>IMR</v>
          </cell>
          <cell r="C374" t="str">
            <v>Motorista</v>
          </cell>
          <cell r="D374" t="str">
            <v>h</v>
          </cell>
          <cell r="K374">
            <v>2.2000000000000002</v>
          </cell>
        </row>
        <row r="375">
          <cell r="B375" t="str">
            <v>ISS</v>
          </cell>
          <cell r="C375" t="str">
            <v>Supervisor de Segurança</v>
          </cell>
          <cell r="D375" t="str">
            <v>h</v>
          </cell>
          <cell r="K375">
            <v>4</v>
          </cell>
        </row>
        <row r="376">
          <cell r="B376" t="str">
            <v>ITG</v>
          </cell>
          <cell r="C376" t="str">
            <v>Topografo</v>
          </cell>
          <cell r="D376" t="str">
            <v>h</v>
          </cell>
          <cell r="K376">
            <v>4.2</v>
          </cell>
        </row>
        <row r="377">
          <cell r="B377" t="str">
            <v>ITS</v>
          </cell>
          <cell r="C377" t="str">
            <v>Tecnico Seg.Trabalho</v>
          </cell>
          <cell r="D377" t="str">
            <v>h</v>
          </cell>
          <cell r="K377">
            <v>4</v>
          </cell>
        </row>
        <row r="378">
          <cell r="B378" t="str">
            <v>IVG</v>
          </cell>
          <cell r="C378" t="str">
            <v>Vigia</v>
          </cell>
          <cell r="D378" t="str">
            <v>h</v>
          </cell>
          <cell r="K378">
            <v>1.3</v>
          </cell>
        </row>
        <row r="379">
          <cell r="B379" t="str">
            <v>IZL</v>
          </cell>
          <cell r="C379" t="str">
            <v>Zelador</v>
          </cell>
          <cell r="D379" t="str">
            <v>h</v>
          </cell>
          <cell r="K379">
            <v>1</v>
          </cell>
        </row>
        <row r="382">
          <cell r="B382" t="str">
            <v>MATERIAIS</v>
          </cell>
          <cell r="F382">
            <v>36526</v>
          </cell>
          <cell r="G382">
            <v>36557</v>
          </cell>
          <cell r="H382">
            <v>36586</v>
          </cell>
          <cell r="I382">
            <v>36617</v>
          </cell>
          <cell r="J382">
            <v>36647</v>
          </cell>
          <cell r="K382">
            <v>36678</v>
          </cell>
          <cell r="L382">
            <v>36708</v>
          </cell>
          <cell r="M382">
            <v>36739</v>
          </cell>
          <cell r="N382">
            <v>36770</v>
          </cell>
          <cell r="O382">
            <v>36800</v>
          </cell>
          <cell r="P382">
            <v>36831</v>
          </cell>
          <cell r="Q382">
            <v>36861</v>
          </cell>
        </row>
        <row r="383">
          <cell r="B383" t="str">
            <v>COD</v>
          </cell>
          <cell r="C383" t="str">
            <v>Descrição do recurso</v>
          </cell>
          <cell r="D383" t="str">
            <v>Un</v>
          </cell>
          <cell r="F383" t="str">
            <v>R$/h</v>
          </cell>
          <cell r="G383" t="str">
            <v>R$/h</v>
          </cell>
          <cell r="H383" t="str">
            <v>R$/h</v>
          </cell>
          <cell r="I383" t="str">
            <v>R$/h</v>
          </cell>
          <cell r="J383" t="str">
            <v>R$/h</v>
          </cell>
          <cell r="K383" t="str">
            <v>R$/h</v>
          </cell>
          <cell r="L383" t="str">
            <v>R$/h</v>
          </cell>
          <cell r="M383" t="str">
            <v>R$/h</v>
          </cell>
          <cell r="N383" t="str">
            <v>R$/h</v>
          </cell>
          <cell r="O383" t="str">
            <v>R$/h</v>
          </cell>
          <cell r="P383" t="str">
            <v>R$/h</v>
          </cell>
          <cell r="Q383" t="str">
            <v>R$/h</v>
          </cell>
        </row>
        <row r="384">
          <cell r="B384" t="str">
            <v>M0233</v>
          </cell>
          <cell r="C384" t="str">
            <v>Verba para fornecimento de materiais e equipamentos</v>
          </cell>
          <cell r="D384" t="str">
            <v>vb</v>
          </cell>
          <cell r="E384">
            <v>0</v>
          </cell>
        </row>
        <row r="385">
          <cell r="B385" t="str">
            <v>MAC02</v>
          </cell>
          <cell r="C385" t="str">
            <v>Aco CA-50/60</v>
          </cell>
          <cell r="D385" t="str">
            <v>kg</v>
          </cell>
          <cell r="E385">
            <v>1.05</v>
          </cell>
          <cell r="K385">
            <v>1.1000000000000001</v>
          </cell>
        </row>
        <row r="386">
          <cell r="B386" t="str">
            <v>MAM02</v>
          </cell>
          <cell r="C386" t="str">
            <v>Arame Ferro Galvanizado 8 BWG</v>
          </cell>
          <cell r="D386" t="str">
            <v>kg</v>
          </cell>
          <cell r="E386">
            <v>1.7</v>
          </cell>
        </row>
        <row r="387">
          <cell r="B387" t="str">
            <v>MAM04</v>
          </cell>
          <cell r="C387" t="str">
            <v>Arame Liso Galv 14 BWG 2,1mm 27,2g/m</v>
          </cell>
          <cell r="D387" t="str">
            <v>kg</v>
          </cell>
          <cell r="E387">
            <v>2.3199999999999998</v>
          </cell>
        </row>
        <row r="388">
          <cell r="B388" t="str">
            <v>MAM07</v>
          </cell>
          <cell r="C388" t="str">
            <v>Arame Recozido 16 BWG.</v>
          </cell>
          <cell r="D388" t="str">
            <v>kg</v>
          </cell>
          <cell r="E388">
            <v>1.95</v>
          </cell>
        </row>
        <row r="389">
          <cell r="B389" t="str">
            <v>MAM09</v>
          </cell>
          <cell r="C389" t="str">
            <v>Arame Recozido 18</v>
          </cell>
          <cell r="D389" t="str">
            <v>kg</v>
          </cell>
          <cell r="E389">
            <v>2.85</v>
          </cell>
          <cell r="K389">
            <v>1.9</v>
          </cell>
        </row>
        <row r="390">
          <cell r="B390" t="str">
            <v>MAN04</v>
          </cell>
          <cell r="C390" t="str">
            <v>Anel Concreto Diam de 0,80m</v>
          </cell>
          <cell r="D390" t="str">
            <v>m</v>
          </cell>
          <cell r="E390">
            <v>46.21</v>
          </cell>
        </row>
        <row r="391">
          <cell r="B391" t="str">
            <v>MAR01</v>
          </cell>
          <cell r="C391" t="str">
            <v>Areia Lavada</v>
          </cell>
          <cell r="D391" t="str">
            <v>m3</v>
          </cell>
          <cell r="E391">
            <v>24</v>
          </cell>
          <cell r="K391">
            <v>22</v>
          </cell>
        </row>
        <row r="392">
          <cell r="B392" t="str">
            <v>MBC01</v>
          </cell>
          <cell r="C392" t="str">
            <v>Bloco Concreto Canaleta 20X20X20 cm</v>
          </cell>
          <cell r="D392" t="str">
            <v>pc</v>
          </cell>
          <cell r="E392">
            <v>0</v>
          </cell>
        </row>
        <row r="393">
          <cell r="B393" t="str">
            <v>MBC09</v>
          </cell>
          <cell r="C393" t="str">
            <v>Bloco Concreto 14X19X39cm Estrutural</v>
          </cell>
          <cell r="D393" t="str">
            <v>pc</v>
          </cell>
          <cell r="E393">
            <v>0.74</v>
          </cell>
        </row>
        <row r="394">
          <cell r="B394" t="str">
            <v>MBC10</v>
          </cell>
          <cell r="C394" t="str">
            <v>Bloco Concreto 19X19X39cm Estrutural</v>
          </cell>
          <cell r="D394" t="str">
            <v>pc</v>
          </cell>
          <cell r="E394">
            <v>0.97</v>
          </cell>
        </row>
        <row r="395">
          <cell r="B395" t="str">
            <v>MBC11</v>
          </cell>
          <cell r="C395" t="str">
            <v>Bloco Concreto 09X19X39cm Vedacao</v>
          </cell>
          <cell r="D395" t="str">
            <v>pc</v>
          </cell>
          <cell r="E395">
            <v>0.68</v>
          </cell>
        </row>
        <row r="396">
          <cell r="B396" t="str">
            <v>MBC12</v>
          </cell>
          <cell r="C396" t="str">
            <v>Bloco Concreto 14X19X39cm Vedacao</v>
          </cell>
          <cell r="D396" t="str">
            <v>pc</v>
          </cell>
          <cell r="E396">
            <v>1.01</v>
          </cell>
        </row>
        <row r="397">
          <cell r="B397" t="str">
            <v>MBC13</v>
          </cell>
          <cell r="C397" t="str">
            <v>Bloco Concreto 19X19X39cm Vedacao</v>
          </cell>
          <cell r="D397" t="str">
            <v>pc</v>
          </cell>
          <cell r="E397">
            <v>1.37</v>
          </cell>
        </row>
        <row r="398">
          <cell r="B398" t="str">
            <v>MBD01</v>
          </cell>
          <cell r="C398" t="str">
            <v>Bidim Espessura Ate 3,8mm</v>
          </cell>
          <cell r="D398" t="str">
            <v>m2</v>
          </cell>
          <cell r="E398">
            <v>3</v>
          </cell>
        </row>
        <row r="399">
          <cell r="B399" t="str">
            <v>MBM02</v>
          </cell>
          <cell r="C399" t="str">
            <v>Betume Asfaltico Diluido - CM30</v>
          </cell>
          <cell r="D399" t="str">
            <v>l</v>
          </cell>
          <cell r="E399">
            <v>0.2</v>
          </cell>
        </row>
        <row r="400">
          <cell r="B400" t="str">
            <v>MBM03</v>
          </cell>
          <cell r="C400" t="str">
            <v>Betume Emulsao Asfal Cationica -RR 1C</v>
          </cell>
          <cell r="D400" t="str">
            <v>l</v>
          </cell>
          <cell r="E400">
            <v>0.25</v>
          </cell>
        </row>
        <row r="401">
          <cell r="B401" t="str">
            <v>MBR01</v>
          </cell>
          <cell r="C401" t="str">
            <v>Brita 1</v>
          </cell>
          <cell r="D401" t="str">
            <v>m3</v>
          </cell>
          <cell r="E401">
            <v>33.5</v>
          </cell>
          <cell r="K401">
            <v>25</v>
          </cell>
        </row>
        <row r="402">
          <cell r="B402" t="str">
            <v>MBR02</v>
          </cell>
          <cell r="C402" t="str">
            <v>Brita 2</v>
          </cell>
          <cell r="D402" t="str">
            <v>m3</v>
          </cell>
          <cell r="E402">
            <v>33.5</v>
          </cell>
          <cell r="K402">
            <v>25</v>
          </cell>
        </row>
        <row r="403">
          <cell r="B403" t="str">
            <v>MBR03</v>
          </cell>
          <cell r="C403" t="str">
            <v>Brita 3 E 4</v>
          </cell>
          <cell r="D403" t="str">
            <v>m3</v>
          </cell>
          <cell r="E403">
            <v>33.5</v>
          </cell>
          <cell r="K403">
            <v>25</v>
          </cell>
        </row>
        <row r="404">
          <cell r="B404" t="str">
            <v>MC001</v>
          </cell>
          <cell r="C404" t="str">
            <v>Cabo de Cobre nu</v>
          </cell>
          <cell r="D404" t="str">
            <v>kg</v>
          </cell>
          <cell r="E404">
            <v>8</v>
          </cell>
        </row>
        <row r="405">
          <cell r="B405" t="str">
            <v>MC002</v>
          </cell>
          <cell r="C405" t="str">
            <v>Acessórios e conectores para barramento flex. 1 cabo RAIL</v>
          </cell>
          <cell r="D405" t="str">
            <v>vb</v>
          </cell>
          <cell r="E405">
            <v>10</v>
          </cell>
        </row>
        <row r="406">
          <cell r="B406" t="str">
            <v>MC003</v>
          </cell>
          <cell r="C406" t="str">
            <v>Acessórios e conectores para barramento flex. 2 cabos FALCON</v>
          </cell>
          <cell r="D406" t="str">
            <v>vb</v>
          </cell>
          <cell r="E406">
            <v>15</v>
          </cell>
        </row>
        <row r="407">
          <cell r="B407" t="str">
            <v>MC004</v>
          </cell>
          <cell r="C407" t="str">
            <v>Acessórios e conectores para pára-raio 3/8" EHS</v>
          </cell>
          <cell r="D407" t="str">
            <v>vb</v>
          </cell>
          <cell r="E407">
            <v>5</v>
          </cell>
        </row>
        <row r="408">
          <cell r="B408" t="str">
            <v>MCA01</v>
          </cell>
          <cell r="C408" t="str">
            <v>Caibro 7,5 X 7,5 cm.</v>
          </cell>
          <cell r="D408" t="str">
            <v>m</v>
          </cell>
        </row>
        <row r="409">
          <cell r="B409" t="str">
            <v>MCA02</v>
          </cell>
          <cell r="C409" t="str">
            <v>Caibro (Pontalete) Pinho 3A 3X3"</v>
          </cell>
          <cell r="D409" t="str">
            <v>m</v>
          </cell>
          <cell r="E409">
            <v>1.2</v>
          </cell>
          <cell r="K409">
            <v>1.3</v>
          </cell>
        </row>
        <row r="410">
          <cell r="B410" t="str">
            <v>MCA03</v>
          </cell>
          <cell r="C410" t="str">
            <v>Caibro (Pontalete)  3A 5X5 cm</v>
          </cell>
          <cell r="D410" t="str">
            <v>m</v>
          </cell>
          <cell r="E410">
            <v>1.3</v>
          </cell>
          <cell r="K410">
            <v>1.1000000000000001</v>
          </cell>
        </row>
        <row r="411">
          <cell r="B411" t="str">
            <v>MCBUQ</v>
          </cell>
          <cell r="C411" t="str">
            <v>Concreto Asfáltico usinado a quente</v>
          </cell>
          <cell r="D411" t="str">
            <v>m³</v>
          </cell>
          <cell r="E411">
            <v>1.83</v>
          </cell>
        </row>
        <row r="412">
          <cell r="B412" t="str">
            <v>MCCAP</v>
          </cell>
          <cell r="C412" t="str">
            <v>Precos construcao alto padrao</v>
          </cell>
          <cell r="D412" t="str">
            <v>m2</v>
          </cell>
          <cell r="E412">
            <v>2.2000000000000002</v>
          </cell>
        </row>
        <row r="413">
          <cell r="B413" t="str">
            <v>MCCBP</v>
          </cell>
          <cell r="C413" t="str">
            <v>Precos construcao baixo padrao</v>
          </cell>
          <cell r="D413" t="str">
            <v>m2</v>
          </cell>
          <cell r="E413">
            <v>2.77</v>
          </cell>
        </row>
        <row r="414">
          <cell r="B414" t="str">
            <v>MCCMP</v>
          </cell>
          <cell r="C414" t="str">
            <v>Precos construcao medio padrao</v>
          </cell>
          <cell r="D414" t="str">
            <v>m2</v>
          </cell>
          <cell r="E414">
            <v>4.08</v>
          </cell>
        </row>
        <row r="415">
          <cell r="B415" t="str">
            <v>MCD01</v>
          </cell>
          <cell r="C415" t="str">
            <v>Cal Hidratada</v>
          </cell>
          <cell r="D415" t="str">
            <v>kg</v>
          </cell>
          <cell r="E415">
            <v>1.5</v>
          </cell>
        </row>
        <row r="416">
          <cell r="B416" t="str">
            <v>MCH02</v>
          </cell>
          <cell r="C416" t="str">
            <v>Chumbador Metalico Galvanizado</v>
          </cell>
          <cell r="D416" t="str">
            <v>kg</v>
          </cell>
          <cell r="E416">
            <v>2.06</v>
          </cell>
        </row>
        <row r="417">
          <cell r="B417" t="str">
            <v>MCH03</v>
          </cell>
          <cell r="C417" t="str">
            <v>Inserto metalico galvanizado</v>
          </cell>
          <cell r="D417" t="str">
            <v>kg</v>
          </cell>
          <cell r="E417">
            <v>2.2799999999999998</v>
          </cell>
        </row>
        <row r="418">
          <cell r="B418" t="str">
            <v>MCH04</v>
          </cell>
          <cell r="C418" t="str">
            <v>Inserto metalico aco preto</v>
          </cell>
          <cell r="D418" t="str">
            <v>kg</v>
          </cell>
          <cell r="E418">
            <v>2.5</v>
          </cell>
        </row>
        <row r="419">
          <cell r="B419" t="str">
            <v>MCH05</v>
          </cell>
          <cell r="C419" t="str">
            <v>Inserto metalico pintado</v>
          </cell>
          <cell r="D419" t="str">
            <v>kg</v>
          </cell>
          <cell r="E419">
            <v>1.93</v>
          </cell>
        </row>
        <row r="420">
          <cell r="B420" t="str">
            <v>MCI01</v>
          </cell>
          <cell r="C420" t="str">
            <v>Cimento</v>
          </cell>
          <cell r="D420" t="str">
            <v>kg</v>
          </cell>
          <cell r="K420">
            <v>0.22</v>
          </cell>
        </row>
        <row r="421">
          <cell r="B421" t="str">
            <v>MCL01</v>
          </cell>
          <cell r="C421" t="str">
            <v>Cantoneira Metálica Galvanizada 1½ x 1½ x 3/16"</v>
          </cell>
          <cell r="D421" t="str">
            <v>m</v>
          </cell>
          <cell r="E421">
            <v>3.17</v>
          </cell>
        </row>
        <row r="422">
          <cell r="B422" t="str">
            <v>MCP01</v>
          </cell>
          <cell r="C422" t="str">
            <v>Concreto Pronto Magro</v>
          </cell>
          <cell r="D422" t="str">
            <v>m3</v>
          </cell>
          <cell r="E422">
            <v>2.13</v>
          </cell>
        </row>
        <row r="423">
          <cell r="B423" t="str">
            <v>MCP02</v>
          </cell>
          <cell r="C423" t="str">
            <v>Concreto Pronto Fck 15 Mpa</v>
          </cell>
          <cell r="D423" t="str">
            <v>m3</v>
          </cell>
          <cell r="E423">
            <v>1.3</v>
          </cell>
          <cell r="K423">
            <v>162.5</v>
          </cell>
        </row>
        <row r="424">
          <cell r="B424" t="str">
            <v>MCP07</v>
          </cell>
          <cell r="C424" t="str">
            <v>Concreto Pronto Fck 18 Mpa</v>
          </cell>
          <cell r="D424" t="str">
            <v>m3</v>
          </cell>
          <cell r="E424">
            <v>1.17</v>
          </cell>
        </row>
        <row r="425">
          <cell r="B425" t="str">
            <v>MCR01</v>
          </cell>
          <cell r="C425" t="str">
            <v>Cordel detonante</v>
          </cell>
          <cell r="D425" t="str">
            <v>m</v>
          </cell>
          <cell r="E425">
            <v>1.1100000000000001</v>
          </cell>
          <cell r="K425">
            <v>0.76</v>
          </cell>
        </row>
        <row r="426">
          <cell r="B426" t="str">
            <v>MCR02</v>
          </cell>
          <cell r="C426" t="str">
            <v>Estopim simples</v>
          </cell>
          <cell r="D426" t="str">
            <v>m</v>
          </cell>
          <cell r="E426">
            <v>163</v>
          </cell>
          <cell r="K426">
            <v>0.64</v>
          </cell>
        </row>
        <row r="427">
          <cell r="B427" t="str">
            <v>MCR05</v>
          </cell>
          <cell r="C427" t="str">
            <v>Espoleta</v>
          </cell>
          <cell r="D427" t="str">
            <v>un</v>
          </cell>
          <cell r="E427">
            <v>560</v>
          </cell>
          <cell r="K427">
            <v>0.35</v>
          </cell>
        </row>
        <row r="428">
          <cell r="B428" t="str">
            <v>MCS02</v>
          </cell>
          <cell r="C428" t="str">
            <v>Cascalho CBR &gt; 10%</v>
          </cell>
          <cell r="D428" t="str">
            <v>m3</v>
          </cell>
          <cell r="E428">
            <v>350</v>
          </cell>
        </row>
        <row r="429">
          <cell r="B429" t="str">
            <v>MCS03</v>
          </cell>
          <cell r="C429" t="str">
            <v>Cascalho CBR &gt; 20%</v>
          </cell>
          <cell r="D429" t="str">
            <v>m3</v>
          </cell>
          <cell r="E429">
            <v>250</v>
          </cell>
        </row>
        <row r="430">
          <cell r="B430" t="str">
            <v>MCS04</v>
          </cell>
          <cell r="C430" t="str">
            <v>Cascalho CBR &gt; 60%</v>
          </cell>
          <cell r="D430" t="str">
            <v>m3</v>
          </cell>
          <cell r="E430">
            <v>0.23</v>
          </cell>
        </row>
        <row r="431">
          <cell r="B431" t="str">
            <v>MCT01</v>
          </cell>
          <cell r="C431" t="str">
            <v>Conector Preformado p/ Aterr de Cerca</v>
          </cell>
          <cell r="D431" t="str">
            <v>pc</v>
          </cell>
          <cell r="E431">
            <v>4</v>
          </cell>
        </row>
        <row r="432">
          <cell r="B432" t="str">
            <v>MCT02</v>
          </cell>
          <cell r="C432" t="str">
            <v>Conector macho fixo para eletroduto flexível 3/4"</v>
          </cell>
          <cell r="D432" t="str">
            <v>un</v>
          </cell>
          <cell r="E432">
            <v>4</v>
          </cell>
        </row>
        <row r="433">
          <cell r="B433" t="str">
            <v>MCT03</v>
          </cell>
          <cell r="C433" t="str">
            <v>Conector macho fixo para eletroduto flexível 1"</v>
          </cell>
          <cell r="D433" t="str">
            <v>un</v>
          </cell>
          <cell r="E433">
            <v>2.5</v>
          </cell>
        </row>
        <row r="434">
          <cell r="B434" t="str">
            <v>MCT04</v>
          </cell>
          <cell r="C434" t="str">
            <v>Conector macho fixo para eletroduto flexível 1½"</v>
          </cell>
          <cell r="D434" t="str">
            <v>un</v>
          </cell>
          <cell r="E434">
            <v>0</v>
          </cell>
        </row>
        <row r="435">
          <cell r="B435" t="str">
            <v>MCT05</v>
          </cell>
          <cell r="C435" t="str">
            <v>Conector macho fixo para eletroduto flexível 2"</v>
          </cell>
          <cell r="D435" t="str">
            <v>un</v>
          </cell>
          <cell r="E435">
            <v>0.21</v>
          </cell>
        </row>
        <row r="436">
          <cell r="B436" t="str">
            <v>MCT06</v>
          </cell>
          <cell r="C436" t="str">
            <v>Conector macho fixo para eletroduto flexível 3"</v>
          </cell>
          <cell r="D436" t="str">
            <v>un</v>
          </cell>
          <cell r="E436">
            <v>800</v>
          </cell>
        </row>
        <row r="437">
          <cell r="B437" t="str">
            <v>MCT07</v>
          </cell>
          <cell r="C437" t="str">
            <v>Conector macho fixo para eletroduto flexível 4"</v>
          </cell>
          <cell r="D437" t="str">
            <v>un</v>
          </cell>
          <cell r="E437">
            <v>800</v>
          </cell>
        </row>
        <row r="438">
          <cell r="B438" t="str">
            <v>MDM01</v>
          </cell>
          <cell r="C438" t="str">
            <v>Desmoldante Para Formas de Concreto</v>
          </cell>
          <cell r="D438" t="str">
            <v>l</v>
          </cell>
          <cell r="E438">
            <v>800</v>
          </cell>
        </row>
        <row r="439">
          <cell r="B439" t="str">
            <v>MEL02</v>
          </cell>
          <cell r="C439" t="str">
            <v>Eletroduto Galvanizado Diam 3/4" e acessórios</v>
          </cell>
          <cell r="D439" t="str">
            <v>m</v>
          </cell>
          <cell r="E439">
            <v>1025</v>
          </cell>
        </row>
        <row r="440">
          <cell r="B440" t="str">
            <v>MEL04</v>
          </cell>
          <cell r="C440" t="str">
            <v>Eletroduto Galvanizado Diam 1 1/2" e acessórios</v>
          </cell>
          <cell r="D440" t="str">
            <v>m</v>
          </cell>
          <cell r="E440">
            <v>1025</v>
          </cell>
        </row>
        <row r="441">
          <cell r="B441" t="str">
            <v>MEL05</v>
          </cell>
          <cell r="C441" t="str">
            <v>Eletroduto Galvanizado Diam 2" e acessórios</v>
          </cell>
          <cell r="D441" t="str">
            <v>m</v>
          </cell>
          <cell r="E441">
            <v>4</v>
          </cell>
        </row>
        <row r="442">
          <cell r="B442" t="str">
            <v>MEL06</v>
          </cell>
          <cell r="C442" t="str">
            <v>Eletroduto Galvanizado Diam 3" e acessórios</v>
          </cell>
          <cell r="D442" t="str">
            <v>m</v>
          </cell>
          <cell r="E442">
            <v>4.5</v>
          </cell>
        </row>
        <row r="443">
          <cell r="B443" t="str">
            <v>MEL07</v>
          </cell>
          <cell r="C443" t="str">
            <v>Eletroduto Galvanizado Diam 4" e acessórios</v>
          </cell>
          <cell r="D443" t="str">
            <v>m</v>
          </cell>
          <cell r="E443">
            <v>120.21</v>
          </cell>
        </row>
        <row r="444">
          <cell r="B444" t="str">
            <v>MEL08</v>
          </cell>
          <cell r="C444" t="str">
            <v xml:space="preserve">Eletroduto PVC flexível Diam 3/4" </v>
          </cell>
          <cell r="D444" t="str">
            <v>m</v>
          </cell>
          <cell r="E444">
            <v>132.35</v>
          </cell>
        </row>
        <row r="445">
          <cell r="B445" t="str">
            <v>MEL09</v>
          </cell>
          <cell r="C445" t="str">
            <v xml:space="preserve">Eletroduto PVC flexível Diam 1" </v>
          </cell>
          <cell r="D445" t="str">
            <v>m</v>
          </cell>
          <cell r="E445">
            <v>120</v>
          </cell>
        </row>
        <row r="446">
          <cell r="B446" t="str">
            <v>MEL16</v>
          </cell>
          <cell r="C446" t="str">
            <v xml:space="preserve">Eletroduto PVC flexível Diam 1 1/2" </v>
          </cell>
          <cell r="D446" t="str">
            <v>m</v>
          </cell>
          <cell r="E446">
            <v>1.95</v>
          </cell>
        </row>
        <row r="447">
          <cell r="B447" t="str">
            <v>MEL17</v>
          </cell>
          <cell r="C447" t="str">
            <v xml:space="preserve">Eletroduto PVC flexível Diam 2" </v>
          </cell>
          <cell r="D447" t="str">
            <v>m</v>
          </cell>
          <cell r="E447">
            <v>0</v>
          </cell>
        </row>
        <row r="448">
          <cell r="B448" t="str">
            <v>MEL18</v>
          </cell>
          <cell r="C448" t="str">
            <v xml:space="preserve">Eletroduto PVC flexível Diam 3" </v>
          </cell>
          <cell r="D448" t="str">
            <v>m</v>
          </cell>
          <cell r="E448">
            <v>0</v>
          </cell>
        </row>
        <row r="449">
          <cell r="B449" t="str">
            <v>MEL19</v>
          </cell>
          <cell r="C449" t="str">
            <v xml:space="preserve">Eletroduto PVC flexível Diam 4" </v>
          </cell>
          <cell r="D449" t="str">
            <v>m</v>
          </cell>
          <cell r="E449">
            <v>0</v>
          </cell>
        </row>
        <row r="450">
          <cell r="B450" t="str">
            <v>MEL20</v>
          </cell>
          <cell r="C450" t="str">
            <v>Eletroduto Polietileno Flex Diam  50mm e acessórios</v>
          </cell>
          <cell r="D450" t="str">
            <v>m</v>
          </cell>
          <cell r="E450">
            <v>0</v>
          </cell>
        </row>
        <row r="451">
          <cell r="B451" t="str">
            <v>MEL21</v>
          </cell>
          <cell r="C451" t="str">
            <v>Eletroduto Polietileno Flex Diam  75mm e acessórios</v>
          </cell>
          <cell r="D451" t="str">
            <v>m</v>
          </cell>
          <cell r="E451">
            <v>4</v>
          </cell>
        </row>
        <row r="452">
          <cell r="B452" t="str">
            <v>MEL22</v>
          </cell>
          <cell r="C452" t="str">
            <v>Eletroduto Polietileno Flex Diam 100mm e acessórios</v>
          </cell>
          <cell r="D452" t="str">
            <v>m</v>
          </cell>
          <cell r="E452">
            <v>0</v>
          </cell>
        </row>
        <row r="453">
          <cell r="B453" t="str">
            <v>MEP01</v>
          </cell>
          <cell r="C453" t="str">
            <v>Estaca Prancha Metalica</v>
          </cell>
          <cell r="D453" t="str">
            <v>m</v>
          </cell>
          <cell r="E453">
            <v>0</v>
          </cell>
        </row>
        <row r="454">
          <cell r="B454" t="str">
            <v>MET01</v>
          </cell>
          <cell r="C454" t="str">
            <v>Eletrodo Aluminio Para Solda Tig</v>
          </cell>
          <cell r="D454" t="str">
            <v>kg</v>
          </cell>
          <cell r="E454">
            <v>3.24</v>
          </cell>
        </row>
        <row r="455">
          <cell r="B455" t="str">
            <v>MET02</v>
          </cell>
          <cell r="C455" t="str">
            <v>Eletrodo Tungstenio Para Solda Tig</v>
          </cell>
          <cell r="D455" t="str">
            <v>kg</v>
          </cell>
          <cell r="E455">
            <v>5.54</v>
          </cell>
        </row>
        <row r="456">
          <cell r="B456" t="str">
            <v>MEU01</v>
          </cell>
          <cell r="C456" t="str">
            <v>Eucalipto para escoramento</v>
          </cell>
          <cell r="D456" t="str">
            <v>m</v>
          </cell>
          <cell r="K456">
            <v>0.7</v>
          </cell>
        </row>
        <row r="457">
          <cell r="B457" t="str">
            <v>MEU02</v>
          </cell>
          <cell r="C457" t="str">
            <v>Eucalipto para empoucadura (Utilização 10x)</v>
          </cell>
          <cell r="D457" t="str">
            <v>m</v>
          </cell>
          <cell r="K457">
            <v>1</v>
          </cell>
        </row>
        <row r="458">
          <cell r="B458" t="str">
            <v>MEX01</v>
          </cell>
          <cell r="C458" t="str">
            <v>Explosivo</v>
          </cell>
          <cell r="D458" t="str">
            <v>kg</v>
          </cell>
          <cell r="E458">
            <v>7.08</v>
          </cell>
          <cell r="K458">
            <v>4</v>
          </cell>
        </row>
        <row r="459">
          <cell r="B459" t="str">
            <v>MFS02</v>
          </cell>
          <cell r="C459" t="str">
            <v>Fossa Camara Dupla</v>
          </cell>
          <cell r="D459" t="str">
            <v>un</v>
          </cell>
          <cell r="E459">
            <v>10.46</v>
          </cell>
        </row>
        <row r="460">
          <cell r="B460" t="str">
            <v>MGR01</v>
          </cell>
          <cell r="C460" t="str">
            <v>Grama Placa</v>
          </cell>
          <cell r="D460" t="str">
            <v>m2</v>
          </cell>
          <cell r="E460">
            <v>11.25</v>
          </cell>
        </row>
        <row r="461">
          <cell r="B461" t="str">
            <v>MGS01</v>
          </cell>
          <cell r="C461" t="str">
            <v>Gases Acetileno</v>
          </cell>
          <cell r="D461" t="str">
            <v>m3</v>
          </cell>
          <cell r="E461">
            <v>15</v>
          </cell>
        </row>
        <row r="462">
          <cell r="B462" t="str">
            <v>MGS02</v>
          </cell>
          <cell r="C462" t="str">
            <v>Gases Argonio Puro</v>
          </cell>
          <cell r="D462" t="str">
            <v>m3</v>
          </cell>
          <cell r="E462">
            <v>0</v>
          </cell>
        </row>
        <row r="463">
          <cell r="B463" t="str">
            <v>MGS05</v>
          </cell>
          <cell r="C463" t="str">
            <v>Gases Oxigenio</v>
          </cell>
          <cell r="D463" t="str">
            <v>m3</v>
          </cell>
          <cell r="E463">
            <v>3.7</v>
          </cell>
        </row>
        <row r="464">
          <cell r="B464" t="str">
            <v>MGU02</v>
          </cell>
          <cell r="C464" t="str">
            <v>Guia de Concreto 13Topo 15Base 30Alt</v>
          </cell>
          <cell r="D464" t="str">
            <v>pc</v>
          </cell>
          <cell r="E464">
            <v>5</v>
          </cell>
        </row>
        <row r="465">
          <cell r="B465" t="str">
            <v>MHI01</v>
          </cell>
          <cell r="C465" t="str">
            <v>Hidrante  2 Valv 45 Graus Diam 2 1/2"</v>
          </cell>
          <cell r="D465" t="str">
            <v>un</v>
          </cell>
          <cell r="E465">
            <v>0</v>
          </cell>
        </row>
        <row r="466">
          <cell r="B466" t="str">
            <v>MLB01</v>
          </cell>
          <cell r="C466" t="str">
            <v>Lubrificante Graxa</v>
          </cell>
          <cell r="D466" t="str">
            <v>kg</v>
          </cell>
          <cell r="E466">
            <v>11.36</v>
          </cell>
        </row>
        <row r="467">
          <cell r="B467" t="str">
            <v>MLC01</v>
          </cell>
          <cell r="C467" t="str">
            <v>Eletrocalha e acessórios, dimensões 150x150 mm</v>
          </cell>
          <cell r="D467" t="str">
            <v>m</v>
          </cell>
          <cell r="E467">
            <v>15.89</v>
          </cell>
        </row>
        <row r="468">
          <cell r="B468" t="str">
            <v>MLC02</v>
          </cell>
          <cell r="C468" t="str">
            <v>Eletrocalha e acessórios, dimensões 150x200 mm</v>
          </cell>
          <cell r="D468" t="str">
            <v>m</v>
          </cell>
          <cell r="E468">
            <v>26.6</v>
          </cell>
        </row>
        <row r="469">
          <cell r="B469" t="str">
            <v>MLC03</v>
          </cell>
          <cell r="C469" t="str">
            <v>Eletrocalha e acessórios, dimensões 200x200 mm</v>
          </cell>
          <cell r="D469" t="str">
            <v>m</v>
          </cell>
          <cell r="E469">
            <v>39.299999999999997</v>
          </cell>
        </row>
        <row r="470">
          <cell r="B470" t="str">
            <v>MMC02</v>
          </cell>
          <cell r="C470" t="str">
            <v>Meia Cana Concreto Diam 40cm</v>
          </cell>
          <cell r="D470" t="str">
            <v>m</v>
          </cell>
          <cell r="E470">
            <v>1.26</v>
          </cell>
        </row>
        <row r="471">
          <cell r="B471" t="str">
            <v>MMC03</v>
          </cell>
          <cell r="C471" t="str">
            <v>Meia Cana Concreto Diam 50cm</v>
          </cell>
          <cell r="D471" t="str">
            <v>m</v>
          </cell>
          <cell r="E471">
            <v>2.69</v>
          </cell>
        </row>
        <row r="472">
          <cell r="B472" t="str">
            <v>MMC04</v>
          </cell>
          <cell r="C472" t="str">
            <v>Meia Cana Concreto Diam 60cm</v>
          </cell>
          <cell r="D472" t="str">
            <v>m</v>
          </cell>
          <cell r="E472">
            <v>0</v>
          </cell>
        </row>
        <row r="473">
          <cell r="B473" t="str">
            <v>MME01</v>
          </cell>
          <cell r="C473" t="str">
            <v>Armário com mangueiras e esguichos</v>
          </cell>
          <cell r="D473" t="str">
            <v>un</v>
          </cell>
          <cell r="E473">
            <v>6</v>
          </cell>
        </row>
        <row r="474">
          <cell r="B474" t="str">
            <v>MMF</v>
          </cell>
          <cell r="C474" t="str">
            <v>Meio-fio pre-moldado de concreto</v>
          </cell>
          <cell r="D474" t="str">
            <v>m</v>
          </cell>
          <cell r="E474">
            <v>8.1</v>
          </cell>
        </row>
        <row r="475">
          <cell r="B475" t="str">
            <v>MMFD</v>
          </cell>
          <cell r="C475" t="str">
            <v>Materiais de Fornecimento Diversos</v>
          </cell>
          <cell r="D475" t="str">
            <v>gb</v>
          </cell>
          <cell r="E475">
            <v>11</v>
          </cell>
        </row>
        <row r="476">
          <cell r="B476" t="str">
            <v>MMI01</v>
          </cell>
          <cell r="C476" t="str">
            <v>Compensado Resinado Esp 6mm Madeirit</v>
          </cell>
          <cell r="D476" t="str">
            <v>m2</v>
          </cell>
          <cell r="E476">
            <v>14</v>
          </cell>
        </row>
        <row r="477">
          <cell r="B477" t="str">
            <v>MMI04</v>
          </cell>
          <cell r="C477" t="str">
            <v>Compensado Resinado Esp 12mm Madeirit</v>
          </cell>
          <cell r="D477" t="str">
            <v>m2</v>
          </cell>
          <cell r="E477">
            <v>1</v>
          </cell>
          <cell r="K477">
            <v>6.5</v>
          </cell>
        </row>
        <row r="478">
          <cell r="B478" t="str">
            <v>MMO01</v>
          </cell>
          <cell r="C478" t="str">
            <v>Mourao Concreto</v>
          </cell>
          <cell r="D478" t="str">
            <v>pc</v>
          </cell>
          <cell r="E478">
            <v>0</v>
          </cell>
        </row>
        <row r="479">
          <cell r="B479" t="str">
            <v>MPA01</v>
          </cell>
          <cell r="C479" t="str">
            <v>Perfil Aco</v>
          </cell>
          <cell r="D479" t="str">
            <v>kg</v>
          </cell>
          <cell r="E479">
            <v>0</v>
          </cell>
        </row>
        <row r="480">
          <cell r="B480" t="str">
            <v>MPC02</v>
          </cell>
          <cell r="C480" t="str">
            <v>Poste de concreto Seção circ., 18m, 1100kgf</v>
          </cell>
          <cell r="D480" t="str">
            <v>un</v>
          </cell>
          <cell r="E480">
            <v>0</v>
          </cell>
        </row>
        <row r="481">
          <cell r="B481" t="str">
            <v>MPC03</v>
          </cell>
          <cell r="C481" t="str">
            <v>Poste de concreto Seção circ., 22m, 1300kgf</v>
          </cell>
          <cell r="D481" t="str">
            <v>un</v>
          </cell>
          <cell r="E481">
            <v>26.1</v>
          </cell>
        </row>
        <row r="482">
          <cell r="B482" t="str">
            <v>MPG01</v>
          </cell>
          <cell r="C482" t="str">
            <v>Prego (Medio)</v>
          </cell>
          <cell r="D482" t="str">
            <v>kg</v>
          </cell>
          <cell r="E482">
            <v>20.76</v>
          </cell>
          <cell r="K482">
            <v>1.9</v>
          </cell>
        </row>
        <row r="483">
          <cell r="B483" t="str">
            <v>MREFE</v>
          </cell>
          <cell r="C483" t="str">
            <v>Refeicao</v>
          </cell>
          <cell r="D483" t="str">
            <v>un</v>
          </cell>
          <cell r="E483">
            <v>0</v>
          </cell>
          <cell r="F483">
            <v>3</v>
          </cell>
          <cell r="G483">
            <v>3</v>
          </cell>
          <cell r="H483">
            <v>3</v>
          </cell>
          <cell r="I483">
            <v>3</v>
          </cell>
          <cell r="K483">
            <v>3</v>
          </cell>
        </row>
        <row r="484">
          <cell r="B484" t="str">
            <v>MS001</v>
          </cell>
          <cell r="C484" t="str">
            <v>Sistema de água nebulizada trafo 500/345kV</v>
          </cell>
          <cell r="D484" t="str">
            <v>un</v>
          </cell>
          <cell r="E484">
            <v>586</v>
          </cell>
        </row>
        <row r="485">
          <cell r="B485" t="str">
            <v>MS002</v>
          </cell>
          <cell r="C485" t="str">
            <v>Sistema de água nebulizada trafo 345/138kV</v>
          </cell>
          <cell r="D485" t="str">
            <v>un</v>
          </cell>
          <cell r="E485">
            <v>3</v>
          </cell>
        </row>
        <row r="486">
          <cell r="B486" t="str">
            <v>MS003</v>
          </cell>
          <cell r="C486" t="str">
            <v>Sistema de água nebulizada reator 500kV</v>
          </cell>
          <cell r="D486" t="str">
            <v>un</v>
          </cell>
          <cell r="E486">
            <v>9.66</v>
          </cell>
        </row>
        <row r="487">
          <cell r="B487" t="str">
            <v>MS004</v>
          </cell>
          <cell r="C487" t="str">
            <v>Sistema de água nebulizada Pnl de acionamento remoto</v>
          </cell>
          <cell r="D487" t="str">
            <v>un</v>
          </cell>
          <cell r="E487">
            <v>8.6199999999999992</v>
          </cell>
        </row>
        <row r="488">
          <cell r="B488" t="str">
            <v>MS005</v>
          </cell>
          <cell r="C488" t="str">
            <v>Sist Ar cond - unidade condicionadora</v>
          </cell>
          <cell r="D488" t="str">
            <v>un</v>
          </cell>
          <cell r="E488">
            <v>7.8</v>
          </cell>
        </row>
        <row r="489">
          <cell r="B489" t="str">
            <v>MS006</v>
          </cell>
          <cell r="C489" t="str">
            <v>Sist de Ar Cond  - rede de dutos para ar</v>
          </cell>
          <cell r="D489" t="str">
            <v>un</v>
          </cell>
          <cell r="E489">
            <v>7.45</v>
          </cell>
        </row>
        <row r="490">
          <cell r="B490" t="str">
            <v>MS007</v>
          </cell>
          <cell r="C490" t="str">
            <v>Sist de Ar Cond  - Sistema de Exaustão</v>
          </cell>
          <cell r="D490" t="str">
            <v>un</v>
          </cell>
          <cell r="E490">
            <v>420</v>
          </cell>
        </row>
        <row r="491">
          <cell r="B491" t="str">
            <v>MS008</v>
          </cell>
          <cell r="C491" t="str">
            <v>SAPCI com CO2  da casa de relés</v>
          </cell>
          <cell r="D491" t="str">
            <v>UN</v>
          </cell>
          <cell r="E491">
            <v>5</v>
          </cell>
        </row>
        <row r="492">
          <cell r="B492" t="str">
            <v>MS009</v>
          </cell>
          <cell r="C492" t="str">
            <v>SAPCI - Conjunto moto-bomba</v>
          </cell>
          <cell r="D492" t="str">
            <v>un</v>
          </cell>
          <cell r="E492">
            <v>24</v>
          </cell>
        </row>
        <row r="493">
          <cell r="B493" t="str">
            <v>MS010</v>
          </cell>
          <cell r="C493" t="str">
            <v>Reator de Neutro</v>
          </cell>
          <cell r="D493" t="str">
            <v>un</v>
          </cell>
          <cell r="E493">
            <v>27</v>
          </cell>
        </row>
        <row r="494">
          <cell r="B494" t="str">
            <v>MSB01</v>
          </cell>
          <cell r="C494" t="str">
            <v>Saibro</v>
          </cell>
          <cell r="D494" t="str">
            <v>m3</v>
          </cell>
          <cell r="E494">
            <v>30</v>
          </cell>
        </row>
        <row r="495">
          <cell r="B495" t="str">
            <v>MSF01</v>
          </cell>
          <cell r="C495" t="str">
            <v>Sarrafo 10X2,5cm (Canafistula)</v>
          </cell>
          <cell r="D495" t="str">
            <v>m</v>
          </cell>
          <cell r="E495">
            <v>8</v>
          </cell>
          <cell r="K495">
            <v>0.6</v>
          </cell>
        </row>
        <row r="496">
          <cell r="B496" t="str">
            <v>MTAL3</v>
          </cell>
          <cell r="C496" t="str">
            <v>Tubos de Alumínio 3" e acessórios</v>
          </cell>
          <cell r="D496" t="str">
            <v>m</v>
          </cell>
          <cell r="E496">
            <v>10</v>
          </cell>
        </row>
        <row r="497">
          <cell r="B497" t="str">
            <v>MTAL6</v>
          </cell>
          <cell r="C497" t="str">
            <v>Tubos de Alumínio 6"e acessórios</v>
          </cell>
          <cell r="D497" t="str">
            <v>m</v>
          </cell>
          <cell r="E497">
            <v>12</v>
          </cell>
        </row>
        <row r="498">
          <cell r="B498" t="str">
            <v>MTB02</v>
          </cell>
          <cell r="C498" t="str">
            <v>Tabua Comun 2,5X30cm</v>
          </cell>
          <cell r="D498" t="str">
            <v>m</v>
          </cell>
          <cell r="E498">
            <v>450</v>
          </cell>
          <cell r="K498">
            <v>1.6</v>
          </cell>
        </row>
        <row r="499">
          <cell r="B499" t="str">
            <v>MTD02</v>
          </cell>
          <cell r="C499" t="str">
            <v>Tubo de Dreno Diam 20cm</v>
          </cell>
          <cell r="D499" t="str">
            <v>m</v>
          </cell>
          <cell r="E499">
            <v>7</v>
          </cell>
        </row>
        <row r="500">
          <cell r="B500" t="str">
            <v>MTD03</v>
          </cell>
          <cell r="C500" t="str">
            <v>Tubo de Dreno Diam 30cm</v>
          </cell>
          <cell r="D500" t="str">
            <v>m</v>
          </cell>
          <cell r="E500">
            <v>0</v>
          </cell>
        </row>
        <row r="501">
          <cell r="B501" t="str">
            <v>MTD04</v>
          </cell>
          <cell r="C501" t="str">
            <v>Tubo de dreno 400mm</v>
          </cell>
          <cell r="D501" t="str">
            <v>m</v>
          </cell>
          <cell r="E501">
            <v>0</v>
          </cell>
        </row>
        <row r="502">
          <cell r="B502" t="str">
            <v>MTE03</v>
          </cell>
          <cell r="C502" t="str">
            <v>Tubo PVC p/ Esgoto Diam. 100mm</v>
          </cell>
          <cell r="D502" t="str">
            <v>m</v>
          </cell>
        </row>
        <row r="503">
          <cell r="B503" t="str">
            <v>MTE04</v>
          </cell>
          <cell r="C503" t="str">
            <v>Tubo PVC p/ Esgoto Diam. 150mm</v>
          </cell>
          <cell r="D503" t="str">
            <v>m</v>
          </cell>
          <cell r="E503">
            <v>6.76</v>
          </cell>
        </row>
        <row r="504">
          <cell r="B504" t="str">
            <v>MTF05</v>
          </cell>
          <cell r="C504" t="str">
            <v>Tubo de Ferro Fund.Diametro 300mm</v>
          </cell>
          <cell r="D504" t="str">
            <v>m</v>
          </cell>
          <cell r="E504">
            <v>0</v>
          </cell>
        </row>
        <row r="505">
          <cell r="B505" t="str">
            <v>MTF06</v>
          </cell>
          <cell r="C505" t="str">
            <v>Tubo de Ferro Fundido Diam. 500mm</v>
          </cell>
          <cell r="D505" t="str">
            <v>m</v>
          </cell>
          <cell r="E505">
            <v>0</v>
          </cell>
        </row>
        <row r="506">
          <cell r="B506" t="str">
            <v>MTF10</v>
          </cell>
          <cell r="C506" t="str">
            <v>Tubo de FF 2'</v>
          </cell>
          <cell r="D506" t="str">
            <v>m</v>
          </cell>
          <cell r="E506">
            <v>1250</v>
          </cell>
        </row>
        <row r="507">
          <cell r="B507" t="str">
            <v>MTF14</v>
          </cell>
          <cell r="C507" t="str">
            <v>Tubo de FF 6"</v>
          </cell>
          <cell r="D507" t="str">
            <v>m</v>
          </cell>
          <cell r="E507">
            <v>1690</v>
          </cell>
        </row>
        <row r="508">
          <cell r="B508" t="str">
            <v>MTF15</v>
          </cell>
          <cell r="C508" t="str">
            <v>Tubo de FF 8"</v>
          </cell>
          <cell r="D508" t="str">
            <v>m</v>
          </cell>
          <cell r="E508">
            <v>1.86</v>
          </cell>
        </row>
        <row r="509">
          <cell r="B509" t="str">
            <v>MTF16</v>
          </cell>
          <cell r="C509" t="str">
            <v>Tubo de FFD 10"</v>
          </cell>
          <cell r="D509" t="str">
            <v/>
          </cell>
          <cell r="E509">
            <v>650</v>
          </cell>
        </row>
        <row r="510">
          <cell r="B510" t="str">
            <v>MTH01</v>
          </cell>
          <cell r="C510" t="str">
            <v>Trilho Novo</v>
          </cell>
          <cell r="D510" t="str">
            <v>m</v>
          </cell>
          <cell r="E510">
            <v>2.5</v>
          </cell>
        </row>
        <row r="511">
          <cell r="B511" t="str">
            <v>MTJ02</v>
          </cell>
          <cell r="C511" t="str">
            <v>Tijolo Macico</v>
          </cell>
          <cell r="D511" t="str">
            <v>pc</v>
          </cell>
          <cell r="E511">
            <v>38980</v>
          </cell>
        </row>
        <row r="512">
          <cell r="B512" t="str">
            <v>MTM02</v>
          </cell>
          <cell r="C512" t="str">
            <v>Tela Metalica Galv Malha 2" Fio 10 BWG</v>
          </cell>
          <cell r="D512" t="str">
            <v>m2</v>
          </cell>
          <cell r="E512">
            <v>35400</v>
          </cell>
        </row>
        <row r="513">
          <cell r="B513" t="str">
            <v>MTN01</v>
          </cell>
          <cell r="C513" t="str">
            <v>Tinta Base plástica</v>
          </cell>
          <cell r="D513" t="str">
            <v>l</v>
          </cell>
        </row>
        <row r="514">
          <cell r="B514" t="str">
            <v>MTN02</v>
          </cell>
          <cell r="C514" t="str">
            <v>Tinta Base óleo</v>
          </cell>
          <cell r="D514" t="str">
            <v>l</v>
          </cell>
        </row>
        <row r="515">
          <cell r="B515" t="str">
            <v>MTN03</v>
          </cell>
          <cell r="C515" t="str">
            <v>Tinta Base Alquidica. - Esmalte sintético</v>
          </cell>
          <cell r="D515" t="str">
            <v>l</v>
          </cell>
          <cell r="E515">
            <v>38980</v>
          </cell>
          <cell r="K515">
            <v>8.5</v>
          </cell>
        </row>
        <row r="516">
          <cell r="B516" t="str">
            <v>MTN07</v>
          </cell>
          <cell r="C516" t="str">
            <v>Tinta de fundo para superficies galvanizadas</v>
          </cell>
          <cell r="D516" t="str">
            <v>l</v>
          </cell>
          <cell r="K516">
            <v>10.5</v>
          </cell>
        </row>
        <row r="517">
          <cell r="B517" t="str">
            <v>MTN09</v>
          </cell>
          <cell r="C517" t="str">
            <v>Tinta Primer Anticorrosivo</v>
          </cell>
          <cell r="D517" t="str">
            <v>l</v>
          </cell>
          <cell r="E517">
            <v>28350</v>
          </cell>
        </row>
        <row r="518">
          <cell r="B518" t="str">
            <v>MTN10</v>
          </cell>
          <cell r="C518" t="str">
            <v>Redutor para Epocarb 500</v>
          </cell>
          <cell r="D518" t="str">
            <v>l</v>
          </cell>
          <cell r="E518">
            <v>18600</v>
          </cell>
        </row>
        <row r="519">
          <cell r="B519" t="str">
            <v>MTN11</v>
          </cell>
          <cell r="C519" t="str">
            <v>Epocarb 500</v>
          </cell>
          <cell r="D519" t="str">
            <v>l</v>
          </cell>
          <cell r="E519">
            <v>68000</v>
          </cell>
        </row>
        <row r="520">
          <cell r="B520" t="str">
            <v>MTP03</v>
          </cell>
          <cell r="C520" t="str">
            <v>Tampao Ferro Fundido Diam 60cm - T80</v>
          </cell>
          <cell r="D520" t="str">
            <v>pc</v>
          </cell>
          <cell r="E520">
            <v>3500</v>
          </cell>
        </row>
        <row r="521">
          <cell r="B521" t="str">
            <v>MTP04</v>
          </cell>
          <cell r="C521" t="str">
            <v>Tampa Metálica Galvanizada para canaletas espessura 6.3 mm</v>
          </cell>
          <cell r="D521" t="str">
            <v>m²</v>
          </cell>
          <cell r="E521">
            <v>77180</v>
          </cell>
        </row>
        <row r="522">
          <cell r="B522" t="str">
            <v>MTU03</v>
          </cell>
          <cell r="C522" t="str">
            <v>Tubo de Concreto Simples Diam 0.30m</v>
          </cell>
          <cell r="D522" t="str">
            <v>m</v>
          </cell>
          <cell r="E522">
            <v>58160</v>
          </cell>
        </row>
        <row r="523">
          <cell r="B523" t="str">
            <v>MTU04</v>
          </cell>
          <cell r="C523" t="str">
            <v>Tubo de Concreto Simples Diam 0.40m</v>
          </cell>
          <cell r="D523" t="str">
            <v>m</v>
          </cell>
          <cell r="E523">
            <v>17720</v>
          </cell>
          <cell r="K523">
            <v>15</v>
          </cell>
        </row>
        <row r="524">
          <cell r="B524" t="str">
            <v>MTU05</v>
          </cell>
          <cell r="C524" t="str">
            <v>Tubo de Concreto Simples Diam 0.50m</v>
          </cell>
          <cell r="D524" t="str">
            <v>m</v>
          </cell>
          <cell r="E524">
            <v>48000</v>
          </cell>
        </row>
        <row r="525">
          <cell r="B525" t="str">
            <v>MTU08</v>
          </cell>
          <cell r="C525" t="str">
            <v>Tubo de Conc.Armado CA-1 Diametro 0.30m</v>
          </cell>
          <cell r="D525" t="str">
            <v>m</v>
          </cell>
          <cell r="E525">
            <v>0</v>
          </cell>
        </row>
        <row r="526">
          <cell r="B526" t="str">
            <v>MTU09</v>
          </cell>
          <cell r="C526" t="str">
            <v>Tubo de Conc.Armado CA-1 diametro 0.40m</v>
          </cell>
          <cell r="D526" t="str">
            <v>m</v>
          </cell>
          <cell r="E526">
            <v>0.64</v>
          </cell>
        </row>
        <row r="527">
          <cell r="B527" t="str">
            <v>MTU10</v>
          </cell>
          <cell r="C527" t="str">
            <v>Tubo de Concreto Armado CA-1 diam 0.5m</v>
          </cell>
          <cell r="D527" t="str">
            <v>m</v>
          </cell>
          <cell r="E527">
            <v>40</v>
          </cell>
        </row>
        <row r="528">
          <cell r="B528" t="str">
            <v>MTU11</v>
          </cell>
          <cell r="C528" t="str">
            <v>Tubo de Concreto Armado CA-1 diam 0.6m</v>
          </cell>
          <cell r="D528" t="str">
            <v>m</v>
          </cell>
          <cell r="E528">
            <v>50</v>
          </cell>
          <cell r="K528">
            <v>32</v>
          </cell>
        </row>
        <row r="529">
          <cell r="B529" t="str">
            <v>MTU13</v>
          </cell>
          <cell r="C529" t="str">
            <v>Tubo de Concreto Armado CA-1 diam 0.8m</v>
          </cell>
          <cell r="D529" t="str">
            <v>m</v>
          </cell>
          <cell r="E529">
            <v>90</v>
          </cell>
          <cell r="K529">
            <v>50.8</v>
          </cell>
        </row>
        <row r="530">
          <cell r="B530" t="str">
            <v>MTU15</v>
          </cell>
          <cell r="C530" t="str">
            <v>Tubo de Concreto Armado CA-1 diam 1.0m</v>
          </cell>
          <cell r="D530" t="str">
            <v>m</v>
          </cell>
          <cell r="E530">
            <v>3.02</v>
          </cell>
        </row>
        <row r="531">
          <cell r="B531" t="str">
            <v>MTV03</v>
          </cell>
          <cell r="C531" t="str">
            <v>Tubo PVC Rigido Agua Fria diam 25mm</v>
          </cell>
          <cell r="D531" t="str">
            <v>m</v>
          </cell>
          <cell r="E531">
            <v>0</v>
          </cell>
        </row>
        <row r="532">
          <cell r="B532" t="str">
            <v>MTV04</v>
          </cell>
          <cell r="C532" t="str">
            <v>Tubo PVC Rigido Agua Fria diam 32mm</v>
          </cell>
          <cell r="D532" t="str">
            <v>m</v>
          </cell>
          <cell r="E532">
            <v>7</v>
          </cell>
        </row>
        <row r="533">
          <cell r="B533" t="str">
            <v>MTV06</v>
          </cell>
          <cell r="C533" t="str">
            <v>Tubo PVC Rigido Agua Fria diam 50mm</v>
          </cell>
          <cell r="D533" t="str">
            <v>m</v>
          </cell>
          <cell r="E533">
            <v>7</v>
          </cell>
        </row>
        <row r="534">
          <cell r="B534" t="str">
            <v>MTZ04</v>
          </cell>
          <cell r="C534" t="str">
            <v>Tubo Aco Galv diam 37 mm (1")</v>
          </cell>
          <cell r="D534" t="str">
            <v>m</v>
          </cell>
          <cell r="E534">
            <v>3.2</v>
          </cell>
        </row>
        <row r="535">
          <cell r="B535" t="str">
            <v>MTZ05</v>
          </cell>
          <cell r="C535" t="str">
            <v>Tubo Aco Galv diam 50 mm (1.1/2")</v>
          </cell>
          <cell r="D535" t="str">
            <v>m</v>
          </cell>
          <cell r="E535">
            <v>0.5</v>
          </cell>
        </row>
        <row r="536">
          <cell r="B536" t="str">
            <v>MVB11</v>
          </cell>
          <cell r="C536" t="str">
            <v>Verba para materiais de consumo e outros - montagem  trafo</v>
          </cell>
          <cell r="D536" t="str">
            <v>vb</v>
          </cell>
          <cell r="E536">
            <v>29.06</v>
          </cell>
        </row>
        <row r="537">
          <cell r="B537" t="str">
            <v>MXT01</v>
          </cell>
          <cell r="C537" t="str">
            <v>Extintores de pó químico e CO2 capacidade 6 kg</v>
          </cell>
          <cell r="D537" t="str">
            <v>un</v>
          </cell>
          <cell r="E537">
            <v>150.34</v>
          </cell>
        </row>
        <row r="538">
          <cell r="B538" t="str">
            <v>MXT02</v>
          </cell>
          <cell r="C538" t="str">
            <v>Extintores de pó químico, capacidade 50kg</v>
          </cell>
          <cell r="D538" t="str">
            <v>un</v>
          </cell>
          <cell r="E538">
            <v>9.91</v>
          </cell>
        </row>
      </sheetData>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ENCARGOS"/>
      <sheetName val="GRAF MO DIR 24"/>
      <sheetName val="GRAF MO DIR 36"/>
      <sheetName val="GRAF MO IND 24"/>
      <sheetName val="GRAF MO IND 36"/>
    </sheetNames>
    <sheetDataSet>
      <sheetData sheetId="0">
        <row r="12">
          <cell r="H12">
            <v>12</v>
          </cell>
          <cell r="I12">
            <v>24</v>
          </cell>
          <cell r="J12">
            <v>0</v>
          </cell>
          <cell r="K12">
            <v>0</v>
          </cell>
        </row>
        <row r="13">
          <cell r="H13">
            <v>13</v>
          </cell>
          <cell r="I13">
            <v>25</v>
          </cell>
          <cell r="J13">
            <v>0.08</v>
          </cell>
          <cell r="K13">
            <v>0.08</v>
          </cell>
        </row>
        <row r="14">
          <cell r="H14">
            <v>14</v>
          </cell>
          <cell r="I14">
            <v>26</v>
          </cell>
          <cell r="J14">
            <v>0.08</v>
          </cell>
          <cell r="K14">
            <v>0.16</v>
          </cell>
        </row>
        <row r="15">
          <cell r="H15">
            <v>15</v>
          </cell>
          <cell r="I15">
            <v>27</v>
          </cell>
          <cell r="J15">
            <v>0.08</v>
          </cell>
          <cell r="K15">
            <v>0.24</v>
          </cell>
        </row>
        <row r="16">
          <cell r="H16">
            <v>16</v>
          </cell>
          <cell r="I16">
            <v>28</v>
          </cell>
          <cell r="J16">
            <v>0.09</v>
          </cell>
          <cell r="K16">
            <v>0.32999999999999996</v>
          </cell>
        </row>
        <row r="17">
          <cell r="H17">
            <v>17</v>
          </cell>
          <cell r="I17">
            <v>29</v>
          </cell>
          <cell r="J17">
            <v>0.09</v>
          </cell>
          <cell r="K17">
            <v>0.41999999999999993</v>
          </cell>
        </row>
        <row r="18">
          <cell r="H18">
            <v>18</v>
          </cell>
          <cell r="I18">
            <v>30</v>
          </cell>
          <cell r="J18">
            <v>0.09</v>
          </cell>
          <cell r="K18">
            <v>0.5099999999999999</v>
          </cell>
        </row>
        <row r="19">
          <cell r="H19">
            <v>19</v>
          </cell>
          <cell r="I19">
            <v>31</v>
          </cell>
          <cell r="J19">
            <v>0.09</v>
          </cell>
          <cell r="K19">
            <v>0.59999999999999987</v>
          </cell>
        </row>
        <row r="20">
          <cell r="H20">
            <v>20</v>
          </cell>
          <cell r="I20">
            <v>32</v>
          </cell>
          <cell r="J20">
            <v>0.08</v>
          </cell>
          <cell r="K20">
            <v>0.67999999999999983</v>
          </cell>
        </row>
        <row r="21">
          <cell r="H21">
            <v>21</v>
          </cell>
          <cell r="I21">
            <v>33</v>
          </cell>
          <cell r="J21">
            <v>0.08</v>
          </cell>
          <cell r="K21">
            <v>0.75999999999999979</v>
          </cell>
        </row>
        <row r="22">
          <cell r="H22">
            <v>22</v>
          </cell>
          <cell r="I22">
            <v>34</v>
          </cell>
          <cell r="J22">
            <v>0.08</v>
          </cell>
          <cell r="K22">
            <v>0.83999999999999975</v>
          </cell>
        </row>
        <row r="23">
          <cell r="H23">
            <v>23</v>
          </cell>
          <cell r="I23">
            <v>35</v>
          </cell>
          <cell r="J23">
            <v>0.08</v>
          </cell>
          <cell r="K23">
            <v>0.91999999999999971</v>
          </cell>
        </row>
        <row r="24">
          <cell r="H24">
            <v>24</v>
          </cell>
          <cell r="I24">
            <v>36</v>
          </cell>
          <cell r="J24">
            <v>0.08</v>
          </cell>
          <cell r="K24">
            <v>0.99999999999999967</v>
          </cell>
        </row>
      </sheetData>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Plan1"/>
      <sheetName val="BASE"/>
    </sheetNames>
    <sheetDataSet>
      <sheetData sheetId="0" refreshError="1"/>
      <sheetData sheetId="1" refreshError="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ódulo1"/>
      <sheetName val="1.Processo"/>
      <sheetName val="2.resumo"/>
      <sheetName val="3.1.ITENS NOVOS"/>
      <sheetName val="3.1.NT 1"/>
      <sheetName val="3.1.NT 1.1 (1)"/>
      <sheetName val="3.1.JC 1"/>
      <sheetName val="3.1.JC ITEM (1)"/>
      <sheetName val="3.2.ITENS A ACRESCER"/>
      <sheetName val="3.2.NT 1"/>
      <sheetName val="3.2.NT 1.1 (1)"/>
      <sheetName val="3.2.JC 1"/>
      <sheetName val="3.2.JC ITEM 4 (1)"/>
      <sheetName val="CARTA"/>
      <sheetName val="3.3.ITENS A DIMINUIR"/>
      <sheetName val="3.3.NT 1"/>
      <sheetName val="3.3.NT 1.1 (1)"/>
      <sheetName val="3.3.JC 1"/>
      <sheetName val="3.3.JC ITEM 3 (1)"/>
      <sheetName val="4.1.cronograma atual"/>
      <sheetName val="4.2.cronograma proposto"/>
      <sheetName val="5.Planilha Rerra"/>
      <sheetName val="6.Resumo Alteraçõ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0"/>
  <sheetViews>
    <sheetView tabSelected="1" workbookViewId="0">
      <selection activeCell="E21" sqref="E21"/>
    </sheetView>
  </sheetViews>
  <sheetFormatPr defaultColWidth="14.42578125" defaultRowHeight="15" customHeight="1"/>
  <cols>
    <col min="1" max="1" width="5.5703125" customWidth="1"/>
    <col min="2" max="2" width="17" customWidth="1"/>
    <col min="3" max="3" width="8.7109375" hidden="1" customWidth="1"/>
    <col min="4" max="4" width="48.7109375" customWidth="1"/>
    <col min="5" max="5" width="11.7109375" customWidth="1"/>
    <col min="6" max="6" width="14.28515625" bestFit="1" customWidth="1"/>
    <col min="7" max="7" width="13.85546875" customWidth="1"/>
    <col min="9" max="9" width="14.7109375" bestFit="1" customWidth="1"/>
    <col min="10" max="10" width="17.28515625" customWidth="1"/>
    <col min="11" max="11" width="17.7109375" customWidth="1"/>
    <col min="12" max="12" width="12.85546875" bestFit="1" customWidth="1"/>
    <col min="13" max="13" width="11.7109375" customWidth="1"/>
    <col min="14" max="26" width="8.7109375" customWidth="1"/>
  </cols>
  <sheetData>
    <row r="1" spans="1:26" ht="12.75" customHeight="1">
      <c r="A1" s="7"/>
      <c r="B1" s="7"/>
      <c r="C1" s="8"/>
      <c r="D1" s="399" t="s">
        <v>0</v>
      </c>
      <c r="E1" s="400"/>
      <c r="F1" s="400"/>
      <c r="G1" s="400"/>
      <c r="H1" s="400"/>
      <c r="I1" s="400"/>
      <c r="J1" s="400"/>
    </row>
    <row r="2" spans="1:26" ht="18" customHeight="1">
      <c r="A2" s="7"/>
      <c r="B2" s="7"/>
      <c r="C2" s="8"/>
      <c r="D2" s="399" t="s">
        <v>1</v>
      </c>
      <c r="E2" s="400"/>
      <c r="F2" s="400"/>
      <c r="G2" s="400"/>
      <c r="H2" s="400"/>
      <c r="I2" s="400"/>
      <c r="J2" s="400"/>
    </row>
    <row r="3" spans="1:26" ht="18" customHeight="1">
      <c r="A3" s="7"/>
      <c r="B3" s="7"/>
      <c r="C3" s="8"/>
      <c r="D3" s="399" t="s">
        <v>2</v>
      </c>
      <c r="E3" s="400"/>
      <c r="F3" s="400"/>
      <c r="G3" s="400"/>
      <c r="H3" s="400"/>
      <c r="I3" s="400"/>
      <c r="J3" s="400"/>
    </row>
    <row r="4" spans="1:26" ht="9.75" customHeight="1" thickBot="1">
      <c r="A4" s="7"/>
      <c r="B4" s="7"/>
      <c r="C4" s="8"/>
      <c r="D4" s="9"/>
      <c r="E4" s="9"/>
      <c r="F4" s="9"/>
      <c r="G4" s="9"/>
      <c r="H4" s="9"/>
      <c r="I4" s="9"/>
      <c r="J4" s="9"/>
    </row>
    <row r="5" spans="1:26" ht="16.5" customHeight="1" thickBot="1">
      <c r="A5" s="7"/>
      <c r="B5" s="7"/>
      <c r="C5" s="8"/>
      <c r="D5" s="11"/>
      <c r="E5" s="5"/>
      <c r="F5" s="6"/>
      <c r="G5" s="205" t="s">
        <v>78</v>
      </c>
      <c r="H5" s="312" t="s">
        <v>62</v>
      </c>
      <c r="I5" s="314" t="s">
        <v>3</v>
      </c>
      <c r="J5" s="313" t="s">
        <v>239</v>
      </c>
    </row>
    <row r="6" spans="1:26" ht="15" customHeight="1">
      <c r="G6" s="13"/>
      <c r="H6" s="149"/>
      <c r="K6" s="113"/>
    </row>
    <row r="7" spans="1:26" ht="12.75" customHeight="1">
      <c r="A7" s="21"/>
      <c r="B7" s="22"/>
      <c r="C7" s="22"/>
      <c r="D7" s="22"/>
      <c r="E7" s="22"/>
      <c r="F7" s="22"/>
      <c r="G7" s="22"/>
      <c r="H7" s="22"/>
      <c r="I7" s="22"/>
      <c r="J7" s="22"/>
      <c r="K7" s="22"/>
      <c r="L7" s="22"/>
      <c r="M7" s="22"/>
      <c r="N7" s="22"/>
      <c r="O7" s="22"/>
      <c r="P7" s="22"/>
      <c r="Q7" s="22"/>
      <c r="R7" s="22"/>
      <c r="S7" s="22"/>
      <c r="T7" s="22"/>
      <c r="U7" s="22"/>
      <c r="V7" s="22"/>
      <c r="W7" s="22"/>
      <c r="X7" s="22"/>
      <c r="Y7" s="22"/>
      <c r="Z7" s="22"/>
    </row>
    <row r="8" spans="1:26" ht="12.75" customHeight="1">
      <c r="A8" s="403" t="s">
        <v>7</v>
      </c>
      <c r="B8" s="400"/>
      <c r="C8" s="400"/>
      <c r="D8" s="400"/>
      <c r="E8" s="400"/>
      <c r="F8" s="400"/>
      <c r="G8" s="400"/>
      <c r="H8" s="400"/>
      <c r="I8" s="400"/>
      <c r="J8" s="400"/>
    </row>
    <row r="9" spans="1:26" ht="12.75" customHeight="1">
      <c r="A9" s="3"/>
      <c r="B9" s="3"/>
      <c r="C9" s="3"/>
      <c r="D9" s="3"/>
      <c r="E9" s="3"/>
      <c r="F9" s="3"/>
      <c r="G9" s="3"/>
      <c r="H9" s="3"/>
      <c r="I9" s="3"/>
      <c r="J9" s="3"/>
    </row>
    <row r="10" spans="1:26" ht="12.75" customHeight="1">
      <c r="A10" s="407" t="s">
        <v>5</v>
      </c>
      <c r="B10" s="409" t="s">
        <v>9</v>
      </c>
      <c r="C10" s="409" t="s">
        <v>9</v>
      </c>
      <c r="D10" s="410" t="s">
        <v>11</v>
      </c>
      <c r="E10" s="407" t="s">
        <v>13</v>
      </c>
      <c r="F10" s="404" t="s">
        <v>14</v>
      </c>
      <c r="G10" s="404" t="s">
        <v>18</v>
      </c>
      <c r="H10" s="406" t="s">
        <v>19</v>
      </c>
      <c r="I10" s="401" t="s">
        <v>87</v>
      </c>
      <c r="J10" s="402"/>
    </row>
    <row r="11" spans="1:26" ht="37.15" customHeight="1">
      <c r="A11" s="408"/>
      <c r="B11" s="405"/>
      <c r="C11" s="405"/>
      <c r="D11" s="405"/>
      <c r="E11" s="405"/>
      <c r="F11" s="405"/>
      <c r="G11" s="405"/>
      <c r="H11" s="405"/>
      <c r="I11" s="128" t="s">
        <v>22</v>
      </c>
      <c r="J11" s="129" t="s">
        <v>23</v>
      </c>
    </row>
    <row r="12" spans="1:26" ht="15.75" customHeight="1" thickBot="1">
      <c r="A12" s="127">
        <v>1</v>
      </c>
      <c r="B12" s="396" t="s">
        <v>86</v>
      </c>
      <c r="C12" s="397"/>
      <c r="D12" s="397"/>
      <c r="E12" s="397"/>
      <c r="F12" s="397"/>
      <c r="G12" s="397"/>
      <c r="H12" s="397"/>
      <c r="I12" s="397"/>
      <c r="J12" s="398"/>
      <c r="K12" s="86"/>
      <c r="L12" s="86"/>
      <c r="M12" s="22"/>
      <c r="N12" s="22"/>
      <c r="O12" s="22"/>
      <c r="P12" s="22"/>
      <c r="Q12" s="22"/>
      <c r="R12" s="22"/>
      <c r="S12" s="22"/>
      <c r="T12" s="22"/>
      <c r="U12" s="22"/>
      <c r="V12" s="22"/>
      <c r="W12" s="22"/>
      <c r="X12" s="22"/>
      <c r="Y12" s="22"/>
      <c r="Z12" s="22"/>
    </row>
    <row r="13" spans="1:26" ht="55.15" customHeight="1">
      <c r="A13" s="130" t="s">
        <v>24</v>
      </c>
      <c r="B13" s="131" t="s">
        <v>235</v>
      </c>
      <c r="C13" s="131" t="s">
        <v>25</v>
      </c>
      <c r="D13" s="293" t="s">
        <v>65</v>
      </c>
      <c r="E13" s="206" t="s">
        <v>26</v>
      </c>
      <c r="F13" s="366">
        <f>Dimensionamento!J22</f>
        <v>49.98</v>
      </c>
      <c r="G13" s="132">
        <f t="shared" ref="G13:G18" si="0">TRUNC(F13*(1+$H$5),2)</f>
        <v>61.82</v>
      </c>
      <c r="H13" s="133">
        <f>Dimensionamento!I13</f>
        <v>75</v>
      </c>
      <c r="I13" s="134">
        <f>ROUND(H13*12,2)</f>
        <v>900</v>
      </c>
      <c r="J13" s="135">
        <f t="shared" ref="J13:J18" si="1">ROUND(G13*I13,2)</f>
        <v>55638</v>
      </c>
      <c r="K13" s="79"/>
      <c r="L13" s="85"/>
      <c r="M13" s="85"/>
      <c r="N13" s="79"/>
      <c r="O13" s="22"/>
      <c r="P13" s="22"/>
      <c r="Q13" s="22"/>
      <c r="R13" s="22"/>
      <c r="S13" s="22"/>
      <c r="T13" s="22"/>
      <c r="U13" s="22"/>
      <c r="V13" s="22"/>
      <c r="W13" s="22"/>
      <c r="X13" s="22"/>
      <c r="Y13" s="22"/>
      <c r="Z13" s="22"/>
    </row>
    <row r="14" spans="1:26" ht="52.9" customHeight="1">
      <c r="A14" s="130" t="s">
        <v>28</v>
      </c>
      <c r="B14" s="131" t="s">
        <v>74</v>
      </c>
      <c r="C14" s="131" t="s">
        <v>32</v>
      </c>
      <c r="D14" s="293" t="s">
        <v>33</v>
      </c>
      <c r="E14" s="206" t="s">
        <v>230</v>
      </c>
      <c r="F14" s="366">
        <v>38880.160000000003</v>
      </c>
      <c r="G14" s="132">
        <f t="shared" si="0"/>
        <v>48090.86</v>
      </c>
      <c r="H14" s="133">
        <f>Dimensionamento!L31</f>
        <v>7.0000000000000007E-2</v>
      </c>
      <c r="I14" s="134">
        <f t="shared" ref="I14:I18" si="2">ROUND(H14*12,2)</f>
        <v>0.84</v>
      </c>
      <c r="J14" s="135">
        <f t="shared" si="1"/>
        <v>40396.32</v>
      </c>
      <c r="K14" s="85"/>
      <c r="L14" s="85"/>
      <c r="M14" s="85"/>
      <c r="N14" s="22"/>
      <c r="O14" s="22"/>
      <c r="P14" s="22"/>
      <c r="Q14" s="22"/>
      <c r="R14" s="22"/>
      <c r="S14" s="22"/>
      <c r="T14" s="22"/>
      <c r="U14" s="22"/>
      <c r="V14" s="22"/>
      <c r="W14" s="22"/>
      <c r="X14" s="22"/>
      <c r="Y14" s="22"/>
      <c r="Z14" s="22"/>
    </row>
    <row r="15" spans="1:26" s="99" customFormat="1" ht="29.45" customHeight="1">
      <c r="A15" s="130" t="s">
        <v>66</v>
      </c>
      <c r="B15" s="131" t="s">
        <v>231</v>
      </c>
      <c r="C15" s="131"/>
      <c r="D15" s="293" t="s">
        <v>233</v>
      </c>
      <c r="E15" s="206" t="s">
        <v>230</v>
      </c>
      <c r="F15" s="366">
        <f>Mecânico!F135</f>
        <v>33.088749999999997</v>
      </c>
      <c r="G15" s="132">
        <f t="shared" si="0"/>
        <v>40.92</v>
      </c>
      <c r="H15" s="133">
        <f>Dimensionamento!M38</f>
        <v>128</v>
      </c>
      <c r="I15" s="134">
        <f t="shared" si="2"/>
        <v>1536</v>
      </c>
      <c r="J15" s="135">
        <f t="shared" si="1"/>
        <v>62853.120000000003</v>
      </c>
      <c r="K15" s="85"/>
      <c r="L15" s="85"/>
      <c r="M15" s="85"/>
      <c r="N15" s="22"/>
      <c r="O15" s="22"/>
      <c r="P15" s="22"/>
      <c r="Q15" s="22"/>
      <c r="R15" s="22"/>
      <c r="S15" s="22"/>
      <c r="T15" s="22"/>
      <c r="U15" s="22"/>
      <c r="V15" s="22"/>
      <c r="W15" s="22"/>
      <c r="X15" s="22"/>
      <c r="Y15" s="22"/>
      <c r="Z15" s="22"/>
    </row>
    <row r="16" spans="1:26" ht="25.5">
      <c r="A16" s="130" t="s">
        <v>67</v>
      </c>
      <c r="B16" s="131" t="s">
        <v>237</v>
      </c>
      <c r="C16" s="131"/>
      <c r="D16" s="293" t="s">
        <v>63</v>
      </c>
      <c r="E16" s="206" t="s">
        <v>230</v>
      </c>
      <c r="F16" s="367">
        <f>Eletricista!F135</f>
        <v>42.727272727272727</v>
      </c>
      <c r="G16" s="132">
        <f t="shared" si="0"/>
        <v>52.84</v>
      </c>
      <c r="H16" s="133">
        <f>Dimensionamento!M45</f>
        <v>128</v>
      </c>
      <c r="I16" s="134">
        <f t="shared" si="2"/>
        <v>1536</v>
      </c>
      <c r="J16" s="135">
        <f t="shared" si="1"/>
        <v>81162.240000000005</v>
      </c>
      <c r="K16" s="22"/>
      <c r="L16" s="22"/>
      <c r="M16" s="22"/>
      <c r="N16" s="22"/>
      <c r="O16" s="22"/>
      <c r="P16" s="22"/>
      <c r="Q16" s="22"/>
      <c r="R16" s="22"/>
      <c r="S16" s="22"/>
      <c r="T16" s="22"/>
      <c r="U16" s="22"/>
      <c r="V16" s="22"/>
      <c r="W16" s="22"/>
      <c r="X16" s="22"/>
      <c r="Y16" s="22"/>
      <c r="Z16" s="22"/>
    </row>
    <row r="17" spans="1:26" s="87" customFormat="1" ht="27.6" customHeight="1">
      <c r="A17" s="199" t="s">
        <v>34</v>
      </c>
      <c r="B17" s="131" t="s">
        <v>236</v>
      </c>
      <c r="C17" s="143"/>
      <c r="D17" s="380" t="s">
        <v>229</v>
      </c>
      <c r="E17" s="206" t="s">
        <v>230</v>
      </c>
      <c r="F17" s="368">
        <f>'ASSISTENTE OPERACIONAL'!F126</f>
        <v>3066.86</v>
      </c>
      <c r="G17" s="144">
        <f t="shared" si="0"/>
        <v>3793.39</v>
      </c>
      <c r="H17" s="145">
        <f>Dimensionamento!E50</f>
        <v>3</v>
      </c>
      <c r="I17" s="134">
        <f t="shared" si="2"/>
        <v>36</v>
      </c>
      <c r="J17" s="135">
        <f t="shared" si="1"/>
        <v>136562.04</v>
      </c>
      <c r="K17" s="85"/>
      <c r="L17" s="22"/>
      <c r="M17" s="22"/>
      <c r="N17" s="22"/>
      <c r="O17" s="22"/>
      <c r="P17" s="22"/>
      <c r="Q17" s="22"/>
      <c r="R17" s="22"/>
      <c r="S17" s="22"/>
      <c r="T17" s="22"/>
      <c r="U17" s="22"/>
      <c r="V17" s="22"/>
      <c r="W17" s="22"/>
      <c r="X17" s="22"/>
      <c r="Y17" s="22"/>
      <c r="Z17" s="22"/>
    </row>
    <row r="18" spans="1:26" s="99" customFormat="1" ht="28.15" customHeight="1">
      <c r="A18" s="200" t="s">
        <v>76</v>
      </c>
      <c r="B18" s="131" t="s">
        <v>68</v>
      </c>
      <c r="C18" s="131"/>
      <c r="D18" s="294" t="s">
        <v>69</v>
      </c>
      <c r="E18" s="207" t="s">
        <v>13</v>
      </c>
      <c r="F18" s="369">
        <f>Dimensionamento!H55</f>
        <v>1524.48</v>
      </c>
      <c r="G18" s="132">
        <f t="shared" si="0"/>
        <v>1885.62</v>
      </c>
      <c r="H18" s="201">
        <v>1</v>
      </c>
      <c r="I18" s="134">
        <f t="shared" si="2"/>
        <v>12</v>
      </c>
      <c r="J18" s="135">
        <f t="shared" si="1"/>
        <v>22627.439999999999</v>
      </c>
      <c r="K18" s="85"/>
      <c r="L18" s="22"/>
      <c r="M18" s="22"/>
      <c r="N18" s="22"/>
      <c r="O18" s="22"/>
      <c r="P18" s="22"/>
      <c r="Q18" s="22"/>
      <c r="R18" s="22"/>
      <c r="S18" s="22"/>
      <c r="T18" s="22"/>
      <c r="U18" s="22"/>
      <c r="V18" s="22"/>
      <c r="W18" s="22"/>
      <c r="X18" s="22"/>
      <c r="Y18" s="22"/>
      <c r="Z18" s="22"/>
    </row>
    <row r="19" spans="1:26" s="126" customFormat="1" ht="23.45" customHeight="1">
      <c r="A19" s="193"/>
      <c r="B19" s="194"/>
      <c r="C19" s="194"/>
      <c r="D19" s="195"/>
      <c r="E19" s="193"/>
      <c r="F19" s="196"/>
      <c r="G19" s="197"/>
      <c r="H19" s="198"/>
      <c r="I19" s="202" t="s">
        <v>39</v>
      </c>
      <c r="J19" s="203">
        <f>SUM(J13:J18)</f>
        <v>399239.16</v>
      </c>
      <c r="K19" s="381"/>
      <c r="L19" s="22"/>
      <c r="M19" s="22"/>
      <c r="N19" s="22"/>
      <c r="O19" s="22"/>
      <c r="P19" s="22"/>
      <c r="Q19" s="22"/>
      <c r="R19" s="22"/>
      <c r="S19" s="22"/>
      <c r="T19" s="22"/>
      <c r="U19" s="22"/>
      <c r="V19" s="22"/>
      <c r="W19" s="22"/>
      <c r="X19" s="22"/>
      <c r="Y19" s="22"/>
      <c r="Z19" s="22"/>
    </row>
    <row r="20" spans="1:26" ht="12.75" customHeight="1">
      <c r="D20" s="151"/>
      <c r="F20" s="104"/>
      <c r="G20" s="104"/>
      <c r="I20" s="52"/>
      <c r="J20" s="53"/>
    </row>
    <row r="21" spans="1:26" ht="12.75" customHeight="1">
      <c r="D21" s="151"/>
      <c r="F21" s="204"/>
      <c r="G21" s="104"/>
      <c r="H21" s="149"/>
      <c r="K21" s="150"/>
    </row>
    <row r="22" spans="1:26" ht="12.75" customHeight="1">
      <c r="D22" s="151"/>
      <c r="E22" s="35" t="s">
        <v>29</v>
      </c>
      <c r="H22" s="395" t="s">
        <v>240</v>
      </c>
      <c r="I22" s="395"/>
      <c r="J22" s="395"/>
    </row>
    <row r="23" spans="1:26" ht="12.75" customHeight="1">
      <c r="D23" s="151"/>
      <c r="E23" s="35" t="s">
        <v>30</v>
      </c>
      <c r="F23" s="34"/>
      <c r="G23" s="95"/>
      <c r="I23" s="52"/>
      <c r="J23" s="53"/>
    </row>
    <row r="24" spans="1:26" ht="12.75" customHeight="1">
      <c r="E24" s="35" t="s">
        <v>31</v>
      </c>
      <c r="F24" s="34"/>
      <c r="G24" s="49"/>
      <c r="I24" s="52"/>
      <c r="J24" s="53"/>
      <c r="K24" s="150"/>
    </row>
    <row r="25" spans="1:26" ht="12.75" customHeight="1">
      <c r="J25" s="53"/>
    </row>
    <row r="26" spans="1:26" ht="12.75" customHeight="1">
      <c r="J26" s="53"/>
    </row>
    <row r="27" spans="1:26" ht="12.75" customHeight="1">
      <c r="I27" s="49"/>
      <c r="J27" s="53"/>
    </row>
    <row r="28" spans="1:26" ht="12.75" customHeight="1">
      <c r="I28" s="49"/>
      <c r="J28" s="53"/>
    </row>
    <row r="29" spans="1:26" ht="12.75" customHeight="1">
      <c r="G29" s="22"/>
      <c r="H29" s="22"/>
      <c r="I29" s="52"/>
      <c r="J29" s="53"/>
    </row>
    <row r="30" spans="1:26" ht="12.75" customHeight="1">
      <c r="G30" s="22"/>
      <c r="H30" s="22"/>
      <c r="I30" s="52"/>
      <c r="J30" s="53"/>
    </row>
    <row r="31" spans="1:26" ht="12.75" customHeight="1">
      <c r="D31" s="34"/>
      <c r="I31" s="52"/>
      <c r="J31" s="53"/>
    </row>
    <row r="32" spans="1:26" ht="12.75" customHeight="1">
      <c r="D32" s="34"/>
      <c r="I32" s="52"/>
      <c r="J32" s="53"/>
    </row>
    <row r="33" spans="4:10" ht="12.75" customHeight="1">
      <c r="D33" s="34"/>
      <c r="I33" s="52"/>
      <c r="J33" s="53"/>
    </row>
    <row r="34" spans="4:10" ht="12.75" customHeight="1">
      <c r="D34" s="34"/>
      <c r="I34" s="52"/>
      <c r="J34" s="53"/>
    </row>
    <row r="35" spans="4:10" ht="12.75" customHeight="1">
      <c r="I35" s="52"/>
      <c r="J35" s="53"/>
    </row>
    <row r="36" spans="4:10" ht="12.75" customHeight="1">
      <c r="I36" s="52"/>
      <c r="J36" s="53"/>
    </row>
    <row r="37" spans="4:10" ht="12.75" customHeight="1">
      <c r="I37" s="52"/>
      <c r="J37" s="53"/>
    </row>
    <row r="38" spans="4:10" ht="12.75" customHeight="1">
      <c r="I38" s="52"/>
      <c r="J38" s="53"/>
    </row>
    <row r="39" spans="4:10" ht="12.75" customHeight="1">
      <c r="I39" s="52"/>
      <c r="J39" s="53"/>
    </row>
    <row r="40" spans="4:10" ht="12.75" customHeight="1">
      <c r="I40" s="52"/>
      <c r="J40" s="53"/>
    </row>
    <row r="41" spans="4:10" ht="12.75" customHeight="1">
      <c r="I41" s="52"/>
      <c r="J41" s="53"/>
    </row>
    <row r="42" spans="4:10" ht="12.75" customHeight="1">
      <c r="I42" s="52"/>
      <c r="J42" s="53"/>
    </row>
    <row r="43" spans="4:10" ht="12.75" customHeight="1">
      <c r="I43" s="52"/>
      <c r="J43" s="53"/>
    </row>
    <row r="44" spans="4:10" ht="12.75" customHeight="1">
      <c r="I44" s="52"/>
      <c r="J44" s="53"/>
    </row>
    <row r="45" spans="4:10" ht="12.75" customHeight="1">
      <c r="I45" s="52"/>
      <c r="J45" s="53"/>
    </row>
    <row r="46" spans="4:10" ht="12.75" customHeight="1">
      <c r="I46" s="52"/>
      <c r="J46" s="53"/>
    </row>
    <row r="47" spans="4:10" ht="12.75" customHeight="1">
      <c r="I47" s="52"/>
      <c r="J47" s="53"/>
    </row>
    <row r="48" spans="4:10" ht="12.75" customHeight="1">
      <c r="I48" s="52"/>
      <c r="J48" s="53"/>
    </row>
    <row r="49" spans="9:10" ht="12.75" customHeight="1">
      <c r="I49" s="52"/>
      <c r="J49" s="53"/>
    </row>
    <row r="50" spans="9:10" ht="12.75" customHeight="1">
      <c r="I50" s="52"/>
      <c r="J50" s="53"/>
    </row>
    <row r="51" spans="9:10" ht="12.75" customHeight="1">
      <c r="I51" s="52"/>
      <c r="J51" s="53"/>
    </row>
    <row r="52" spans="9:10" ht="12.75" customHeight="1">
      <c r="I52" s="52"/>
      <c r="J52" s="53"/>
    </row>
    <row r="53" spans="9:10" ht="12.75" customHeight="1">
      <c r="I53" s="52"/>
      <c r="J53" s="53"/>
    </row>
    <row r="54" spans="9:10" ht="12.75" customHeight="1">
      <c r="I54" s="52"/>
      <c r="J54" s="53"/>
    </row>
    <row r="55" spans="9:10" ht="12.75" customHeight="1">
      <c r="I55" s="52"/>
      <c r="J55" s="53"/>
    </row>
    <row r="56" spans="9:10" ht="12.75" customHeight="1">
      <c r="I56" s="52"/>
      <c r="J56" s="53"/>
    </row>
    <row r="57" spans="9:10" ht="12.75" customHeight="1">
      <c r="I57" s="52"/>
      <c r="J57" s="53"/>
    </row>
    <row r="58" spans="9:10" ht="12.75" customHeight="1">
      <c r="I58" s="52"/>
      <c r="J58" s="53"/>
    </row>
    <row r="59" spans="9:10" ht="12.75" customHeight="1">
      <c r="I59" s="52"/>
      <c r="J59" s="53"/>
    </row>
    <row r="60" spans="9:10" ht="12.75" customHeight="1">
      <c r="I60" s="52"/>
      <c r="J60" s="53"/>
    </row>
    <row r="61" spans="9:10" ht="12.75" customHeight="1">
      <c r="I61" s="52"/>
      <c r="J61" s="53"/>
    </row>
    <row r="62" spans="9:10" ht="12.75" customHeight="1">
      <c r="I62" s="52"/>
      <c r="J62" s="53"/>
    </row>
    <row r="63" spans="9:10" ht="12.75" customHeight="1">
      <c r="I63" s="52"/>
      <c r="J63" s="53"/>
    </row>
    <row r="64" spans="9:10" ht="12.75" customHeight="1">
      <c r="I64" s="52"/>
      <c r="J64" s="53"/>
    </row>
    <row r="65" spans="9:10" ht="12.75" customHeight="1">
      <c r="I65" s="52"/>
      <c r="J65" s="53"/>
    </row>
    <row r="66" spans="9:10" ht="12.75" customHeight="1">
      <c r="I66" s="52"/>
      <c r="J66" s="53"/>
    </row>
    <row r="67" spans="9:10" ht="12.75" customHeight="1">
      <c r="I67" s="52"/>
      <c r="J67" s="53"/>
    </row>
    <row r="68" spans="9:10" ht="12.75" customHeight="1">
      <c r="I68" s="52"/>
      <c r="J68" s="53"/>
    </row>
    <row r="69" spans="9:10" ht="12.75" customHeight="1">
      <c r="I69" s="52"/>
      <c r="J69" s="53"/>
    </row>
    <row r="70" spans="9:10" ht="12.75" customHeight="1">
      <c r="I70" s="52"/>
      <c r="J70" s="53"/>
    </row>
    <row r="71" spans="9:10" ht="12.75" customHeight="1">
      <c r="I71" s="52"/>
      <c r="J71" s="53"/>
    </row>
    <row r="72" spans="9:10" ht="12.75" customHeight="1">
      <c r="I72" s="52"/>
      <c r="J72" s="53"/>
    </row>
    <row r="73" spans="9:10" ht="12.75" customHeight="1">
      <c r="I73" s="52"/>
      <c r="J73" s="53"/>
    </row>
    <row r="74" spans="9:10" ht="12.75" customHeight="1">
      <c r="I74" s="52"/>
      <c r="J74" s="53"/>
    </row>
    <row r="75" spans="9:10" ht="12.75" customHeight="1">
      <c r="I75" s="52"/>
      <c r="J75" s="53"/>
    </row>
    <row r="76" spans="9:10" ht="12.75" customHeight="1">
      <c r="I76" s="52"/>
      <c r="J76" s="53"/>
    </row>
    <row r="77" spans="9:10" ht="12.75" customHeight="1">
      <c r="I77" s="52"/>
      <c r="J77" s="53"/>
    </row>
    <row r="78" spans="9:10" ht="12.75" customHeight="1">
      <c r="I78" s="52"/>
      <c r="J78" s="53"/>
    </row>
    <row r="79" spans="9:10" ht="12.75" customHeight="1">
      <c r="I79" s="52"/>
      <c r="J79" s="53"/>
    </row>
    <row r="80" spans="9:10" ht="12.75" customHeight="1">
      <c r="I80" s="52"/>
      <c r="J80" s="53"/>
    </row>
    <row r="81" spans="9:10" ht="12.75" customHeight="1">
      <c r="I81" s="52"/>
      <c r="J81" s="53"/>
    </row>
    <row r="82" spans="9:10" ht="12.75" customHeight="1">
      <c r="I82" s="52"/>
      <c r="J82" s="53"/>
    </row>
    <row r="83" spans="9:10" ht="12.75" customHeight="1">
      <c r="I83" s="52"/>
      <c r="J83" s="53"/>
    </row>
    <row r="84" spans="9:10" ht="12.75" customHeight="1">
      <c r="I84" s="52"/>
      <c r="J84" s="53"/>
    </row>
    <row r="85" spans="9:10" ht="12.75" customHeight="1">
      <c r="I85" s="52"/>
      <c r="J85" s="53"/>
    </row>
    <row r="86" spans="9:10" ht="12.75" customHeight="1">
      <c r="I86" s="52"/>
      <c r="J86" s="53"/>
    </row>
    <row r="87" spans="9:10" ht="12.75" customHeight="1">
      <c r="I87" s="52"/>
      <c r="J87" s="53"/>
    </row>
    <row r="88" spans="9:10" ht="12.75" customHeight="1">
      <c r="I88" s="52"/>
      <c r="J88" s="53"/>
    </row>
    <row r="89" spans="9:10" ht="12.75" customHeight="1">
      <c r="I89" s="52"/>
      <c r="J89" s="53"/>
    </row>
    <row r="90" spans="9:10" ht="12.75" customHeight="1">
      <c r="I90" s="52"/>
      <c r="J90" s="53"/>
    </row>
    <row r="91" spans="9:10" ht="12.75" customHeight="1">
      <c r="I91" s="52"/>
      <c r="J91" s="53"/>
    </row>
    <row r="92" spans="9:10" ht="12.75" customHeight="1">
      <c r="I92" s="52"/>
      <c r="J92" s="53"/>
    </row>
    <row r="93" spans="9:10" ht="12.75" customHeight="1">
      <c r="I93" s="52"/>
      <c r="J93" s="53"/>
    </row>
    <row r="94" spans="9:10" ht="12.75" customHeight="1">
      <c r="I94" s="52"/>
      <c r="J94" s="53"/>
    </row>
    <row r="95" spans="9:10" ht="12.75" customHeight="1">
      <c r="I95" s="52"/>
      <c r="J95" s="53"/>
    </row>
    <row r="96" spans="9:10" ht="12.75" customHeight="1">
      <c r="I96" s="52"/>
      <c r="J96" s="53"/>
    </row>
    <row r="97" spans="9:10" ht="12.75" customHeight="1">
      <c r="I97" s="52"/>
      <c r="J97" s="53"/>
    </row>
    <row r="98" spans="9:10" ht="12.75" customHeight="1">
      <c r="I98" s="52"/>
      <c r="J98" s="53"/>
    </row>
    <row r="99" spans="9:10" ht="12.75" customHeight="1">
      <c r="I99" s="52"/>
      <c r="J99" s="53"/>
    </row>
    <row r="100" spans="9:10" ht="12.75" customHeight="1">
      <c r="I100" s="52"/>
      <c r="J100" s="53"/>
    </row>
    <row r="101" spans="9:10" ht="12.75" customHeight="1">
      <c r="I101" s="52"/>
      <c r="J101" s="53"/>
    </row>
    <row r="102" spans="9:10" ht="12.75" customHeight="1">
      <c r="I102" s="52"/>
      <c r="J102" s="53"/>
    </row>
    <row r="103" spans="9:10" ht="12.75" customHeight="1">
      <c r="I103" s="52"/>
      <c r="J103" s="53"/>
    </row>
    <row r="104" spans="9:10" ht="12.75" customHeight="1">
      <c r="I104" s="52"/>
      <c r="J104" s="53"/>
    </row>
    <row r="105" spans="9:10" ht="12.75" customHeight="1">
      <c r="I105" s="52"/>
      <c r="J105" s="53"/>
    </row>
    <row r="106" spans="9:10" ht="12.75" customHeight="1">
      <c r="I106" s="52"/>
      <c r="J106" s="53"/>
    </row>
    <row r="107" spans="9:10" ht="12.75" customHeight="1">
      <c r="I107" s="52"/>
      <c r="J107" s="53"/>
    </row>
    <row r="108" spans="9:10" ht="12.75" customHeight="1">
      <c r="I108" s="52"/>
      <c r="J108" s="53"/>
    </row>
    <row r="109" spans="9:10" ht="12.75" customHeight="1">
      <c r="I109" s="52"/>
      <c r="J109" s="53"/>
    </row>
    <row r="110" spans="9:10" ht="12.75" customHeight="1">
      <c r="I110" s="52"/>
      <c r="J110" s="53"/>
    </row>
    <row r="111" spans="9:10" ht="12.75" customHeight="1">
      <c r="I111" s="52"/>
      <c r="J111" s="53"/>
    </row>
    <row r="112" spans="9:10" ht="12.75" customHeight="1">
      <c r="I112" s="52"/>
      <c r="J112" s="53"/>
    </row>
    <row r="113" spans="9:10" ht="12.75" customHeight="1">
      <c r="I113" s="52"/>
      <c r="J113" s="53"/>
    </row>
    <row r="114" spans="9:10" ht="12.75" customHeight="1">
      <c r="I114" s="52"/>
      <c r="J114" s="53"/>
    </row>
    <row r="115" spans="9:10" ht="12.75" customHeight="1">
      <c r="I115" s="52"/>
      <c r="J115" s="53"/>
    </row>
    <row r="116" spans="9:10" ht="12.75" customHeight="1">
      <c r="I116" s="52"/>
      <c r="J116" s="53"/>
    </row>
    <row r="117" spans="9:10" ht="12.75" customHeight="1">
      <c r="I117" s="52"/>
      <c r="J117" s="53"/>
    </row>
    <row r="118" spans="9:10" ht="12.75" customHeight="1">
      <c r="I118" s="52"/>
      <c r="J118" s="53"/>
    </row>
    <row r="119" spans="9:10" ht="12.75" customHeight="1">
      <c r="I119" s="52"/>
      <c r="J119" s="53"/>
    </row>
    <row r="120" spans="9:10" ht="12.75" customHeight="1">
      <c r="I120" s="52"/>
      <c r="J120" s="53"/>
    </row>
    <row r="121" spans="9:10" ht="12.75" customHeight="1">
      <c r="I121" s="52"/>
      <c r="J121" s="53"/>
    </row>
    <row r="122" spans="9:10" ht="12.75" customHeight="1">
      <c r="I122" s="52"/>
      <c r="J122" s="53"/>
    </row>
    <row r="123" spans="9:10" ht="12.75" customHeight="1">
      <c r="I123" s="52"/>
      <c r="J123" s="53"/>
    </row>
    <row r="124" spans="9:10" ht="12.75" customHeight="1">
      <c r="I124" s="52"/>
      <c r="J124" s="53"/>
    </row>
    <row r="125" spans="9:10" ht="12.75" customHeight="1">
      <c r="I125" s="52"/>
      <c r="J125" s="53"/>
    </row>
    <row r="126" spans="9:10" ht="12.75" customHeight="1">
      <c r="I126" s="52"/>
      <c r="J126" s="53"/>
    </row>
    <row r="127" spans="9:10" ht="12.75" customHeight="1">
      <c r="I127" s="52"/>
      <c r="J127" s="53"/>
    </row>
    <row r="128" spans="9:10" ht="12.75" customHeight="1">
      <c r="I128" s="52"/>
      <c r="J128" s="53"/>
    </row>
    <row r="129" spans="9:10" ht="12.75" customHeight="1">
      <c r="I129" s="52"/>
      <c r="J129" s="53"/>
    </row>
    <row r="130" spans="9:10" ht="12.75" customHeight="1">
      <c r="I130" s="52"/>
      <c r="J130" s="53"/>
    </row>
    <row r="131" spans="9:10" ht="12.75" customHeight="1">
      <c r="I131" s="52"/>
      <c r="J131" s="53"/>
    </row>
    <row r="132" spans="9:10" ht="12.75" customHeight="1">
      <c r="I132" s="52"/>
      <c r="J132" s="53"/>
    </row>
    <row r="133" spans="9:10" ht="12.75" customHeight="1">
      <c r="I133" s="52"/>
      <c r="J133" s="53"/>
    </row>
    <row r="134" spans="9:10" ht="12.75" customHeight="1">
      <c r="I134" s="52"/>
      <c r="J134" s="53"/>
    </row>
    <row r="135" spans="9:10" ht="12.75" customHeight="1">
      <c r="I135" s="52"/>
      <c r="J135" s="53"/>
    </row>
    <row r="136" spans="9:10" ht="12.75" customHeight="1">
      <c r="I136" s="52"/>
      <c r="J136" s="53"/>
    </row>
    <row r="137" spans="9:10" ht="12.75" customHeight="1">
      <c r="I137" s="52"/>
      <c r="J137" s="53"/>
    </row>
    <row r="138" spans="9:10" ht="12.75" customHeight="1">
      <c r="I138" s="52"/>
      <c r="J138" s="53"/>
    </row>
    <row r="139" spans="9:10" ht="12.75" customHeight="1">
      <c r="I139" s="52"/>
      <c r="J139" s="53"/>
    </row>
    <row r="140" spans="9:10" ht="12.75" customHeight="1">
      <c r="I140" s="52"/>
      <c r="J140" s="53"/>
    </row>
    <row r="141" spans="9:10" ht="12.75" customHeight="1">
      <c r="I141" s="52"/>
      <c r="J141" s="53"/>
    </row>
    <row r="142" spans="9:10" ht="12.75" customHeight="1">
      <c r="I142" s="52"/>
      <c r="J142" s="53"/>
    </row>
    <row r="143" spans="9:10" ht="12.75" customHeight="1">
      <c r="I143" s="52"/>
      <c r="J143" s="53"/>
    </row>
    <row r="144" spans="9:10" ht="12.75" customHeight="1">
      <c r="I144" s="52"/>
      <c r="J144" s="53"/>
    </row>
    <row r="145" spans="9:10" ht="12.75" customHeight="1">
      <c r="I145" s="52"/>
      <c r="J145" s="53"/>
    </row>
    <row r="146" spans="9:10" ht="12.75" customHeight="1">
      <c r="I146" s="52"/>
      <c r="J146" s="53"/>
    </row>
    <row r="147" spans="9:10" ht="12.75" customHeight="1">
      <c r="I147" s="52"/>
      <c r="J147" s="53"/>
    </row>
    <row r="148" spans="9:10" ht="12.75" customHeight="1">
      <c r="I148" s="52"/>
      <c r="J148" s="53"/>
    </row>
    <row r="149" spans="9:10" ht="12.75" customHeight="1">
      <c r="I149" s="52"/>
      <c r="J149" s="53"/>
    </row>
    <row r="150" spans="9:10" ht="12.75" customHeight="1">
      <c r="I150" s="52"/>
      <c r="J150" s="53"/>
    </row>
    <row r="151" spans="9:10" ht="12.75" customHeight="1">
      <c r="I151" s="52"/>
      <c r="J151" s="53"/>
    </row>
    <row r="152" spans="9:10" ht="12.75" customHeight="1">
      <c r="I152" s="52"/>
      <c r="J152" s="53"/>
    </row>
    <row r="153" spans="9:10" ht="12.75" customHeight="1">
      <c r="I153" s="52"/>
      <c r="J153" s="53"/>
    </row>
    <row r="154" spans="9:10" ht="12.75" customHeight="1">
      <c r="I154" s="52"/>
      <c r="J154" s="53"/>
    </row>
    <row r="155" spans="9:10" ht="12.75" customHeight="1">
      <c r="I155" s="52"/>
      <c r="J155" s="53"/>
    </row>
    <row r="156" spans="9:10" ht="12.75" customHeight="1">
      <c r="I156" s="52"/>
      <c r="J156" s="53"/>
    </row>
    <row r="157" spans="9:10" ht="12.75" customHeight="1">
      <c r="I157" s="52"/>
      <c r="J157" s="53"/>
    </row>
    <row r="158" spans="9:10" ht="12.75" customHeight="1">
      <c r="I158" s="52"/>
      <c r="J158" s="53"/>
    </row>
    <row r="159" spans="9:10" ht="12.75" customHeight="1">
      <c r="I159" s="52"/>
      <c r="J159" s="53"/>
    </row>
    <row r="160" spans="9:10" ht="12.75" customHeight="1">
      <c r="I160" s="52"/>
      <c r="J160" s="53"/>
    </row>
    <row r="161" spans="9:10" ht="12.75" customHeight="1">
      <c r="I161" s="52"/>
      <c r="J161" s="53"/>
    </row>
    <row r="162" spans="9:10" ht="12.75" customHeight="1">
      <c r="I162" s="52"/>
      <c r="J162" s="53"/>
    </row>
    <row r="163" spans="9:10" ht="12.75" customHeight="1">
      <c r="I163" s="52"/>
      <c r="J163" s="53"/>
    </row>
    <row r="164" spans="9:10" ht="12.75" customHeight="1">
      <c r="I164" s="52"/>
      <c r="J164" s="53"/>
    </row>
    <row r="165" spans="9:10" ht="12.75" customHeight="1">
      <c r="I165" s="52"/>
      <c r="J165" s="53"/>
    </row>
    <row r="166" spans="9:10" ht="12.75" customHeight="1">
      <c r="I166" s="52"/>
      <c r="J166" s="53"/>
    </row>
    <row r="167" spans="9:10" ht="12.75" customHeight="1">
      <c r="I167" s="52"/>
      <c r="J167" s="53"/>
    </row>
    <row r="168" spans="9:10" ht="12.75" customHeight="1">
      <c r="I168" s="52"/>
      <c r="J168" s="53"/>
    </row>
    <row r="169" spans="9:10" ht="12.75" customHeight="1">
      <c r="I169" s="52"/>
      <c r="J169" s="53"/>
    </row>
    <row r="170" spans="9:10" ht="12.75" customHeight="1">
      <c r="I170" s="52"/>
      <c r="J170" s="53"/>
    </row>
    <row r="171" spans="9:10" ht="12.75" customHeight="1">
      <c r="I171" s="52"/>
      <c r="J171" s="53"/>
    </row>
    <row r="172" spans="9:10" ht="12.75" customHeight="1">
      <c r="I172" s="52"/>
      <c r="J172" s="53"/>
    </row>
    <row r="173" spans="9:10" ht="12.75" customHeight="1">
      <c r="I173" s="52"/>
      <c r="J173" s="53"/>
    </row>
    <row r="174" spans="9:10" ht="12.75" customHeight="1">
      <c r="I174" s="52"/>
      <c r="J174" s="53"/>
    </row>
    <row r="175" spans="9:10" ht="12.75" customHeight="1">
      <c r="I175" s="52"/>
      <c r="J175" s="53"/>
    </row>
    <row r="176" spans="9:10" ht="12.75" customHeight="1">
      <c r="I176" s="52"/>
      <c r="J176" s="53"/>
    </row>
    <row r="177" spans="9:10" ht="12.75" customHeight="1">
      <c r="I177" s="52"/>
      <c r="J177" s="53"/>
    </row>
    <row r="178" spans="9:10" ht="12.75" customHeight="1">
      <c r="I178" s="52"/>
      <c r="J178" s="53"/>
    </row>
    <row r="179" spans="9:10" ht="12.75" customHeight="1">
      <c r="I179" s="52"/>
      <c r="J179" s="53"/>
    </row>
    <row r="180" spans="9:10" ht="12.75" customHeight="1">
      <c r="I180" s="52"/>
      <c r="J180" s="53"/>
    </row>
    <row r="181" spans="9:10" ht="12.75" customHeight="1">
      <c r="I181" s="52"/>
      <c r="J181" s="53"/>
    </row>
    <row r="182" spans="9:10" ht="12.75" customHeight="1">
      <c r="I182" s="52"/>
      <c r="J182" s="53"/>
    </row>
    <row r="183" spans="9:10" ht="12.75" customHeight="1">
      <c r="I183" s="52"/>
      <c r="J183" s="53"/>
    </row>
    <row r="184" spans="9:10" ht="12.75" customHeight="1">
      <c r="I184" s="52"/>
      <c r="J184" s="53"/>
    </row>
    <row r="185" spans="9:10" ht="12.75" customHeight="1">
      <c r="I185" s="52"/>
      <c r="J185" s="53"/>
    </row>
    <row r="186" spans="9:10" ht="12.75" customHeight="1">
      <c r="I186" s="52"/>
      <c r="J186" s="53"/>
    </row>
    <row r="187" spans="9:10" ht="12.75" customHeight="1">
      <c r="I187" s="52"/>
      <c r="J187" s="53"/>
    </row>
    <row r="188" spans="9:10" ht="12.75" customHeight="1">
      <c r="I188" s="52"/>
      <c r="J188" s="53"/>
    </row>
    <row r="189" spans="9:10" ht="12.75" customHeight="1">
      <c r="I189" s="52"/>
      <c r="J189" s="53"/>
    </row>
    <row r="190" spans="9:10" ht="12.75" customHeight="1">
      <c r="I190" s="52"/>
      <c r="J190" s="53"/>
    </row>
    <row r="191" spans="9:10" ht="12.75" customHeight="1">
      <c r="I191" s="52"/>
      <c r="J191" s="53"/>
    </row>
    <row r="192" spans="9:10" ht="12.75" customHeight="1">
      <c r="I192" s="52"/>
      <c r="J192" s="53"/>
    </row>
    <row r="193" spans="9:10" ht="12.75" customHeight="1">
      <c r="I193" s="52"/>
      <c r="J193" s="53"/>
    </row>
    <row r="194" spans="9:10" ht="12.75" customHeight="1">
      <c r="I194" s="52"/>
      <c r="J194" s="53"/>
    </row>
    <row r="195" spans="9:10" ht="12.75" customHeight="1">
      <c r="I195" s="52"/>
      <c r="J195" s="53"/>
    </row>
    <row r="196" spans="9:10" ht="12.75" customHeight="1">
      <c r="I196" s="52"/>
      <c r="J196" s="53"/>
    </row>
    <row r="197" spans="9:10" ht="12.75" customHeight="1">
      <c r="I197" s="52"/>
      <c r="J197" s="53"/>
    </row>
    <row r="198" spans="9:10" ht="12.75" customHeight="1">
      <c r="I198" s="52"/>
      <c r="J198" s="53"/>
    </row>
    <row r="199" spans="9:10" ht="12.75" customHeight="1">
      <c r="I199" s="52"/>
      <c r="J199" s="53"/>
    </row>
    <row r="200" spans="9:10" ht="12.75" customHeight="1">
      <c r="I200" s="52"/>
      <c r="J200" s="53"/>
    </row>
    <row r="201" spans="9:10" ht="12.75" customHeight="1">
      <c r="I201" s="52"/>
      <c r="J201" s="53"/>
    </row>
    <row r="202" spans="9:10" ht="12.75" customHeight="1">
      <c r="I202" s="52"/>
      <c r="J202" s="53"/>
    </row>
    <row r="203" spans="9:10" ht="12.75" customHeight="1">
      <c r="I203" s="52"/>
      <c r="J203" s="53"/>
    </row>
    <row r="204" spans="9:10" ht="12.75" customHeight="1">
      <c r="I204" s="52"/>
      <c r="J204" s="53"/>
    </row>
    <row r="205" spans="9:10" ht="12.75" customHeight="1">
      <c r="I205" s="52"/>
      <c r="J205" s="53"/>
    </row>
    <row r="206" spans="9:10" ht="12.75" customHeight="1">
      <c r="I206" s="52"/>
      <c r="J206" s="53"/>
    </row>
    <row r="207" spans="9:10" ht="12.75" customHeight="1">
      <c r="I207" s="52"/>
      <c r="J207" s="53"/>
    </row>
    <row r="208" spans="9:10" ht="12.75" customHeight="1">
      <c r="I208" s="52"/>
      <c r="J208" s="53"/>
    </row>
    <row r="209" spans="9:10" ht="12.75" customHeight="1">
      <c r="I209" s="52"/>
      <c r="J209" s="53"/>
    </row>
    <row r="210" spans="9:10" ht="12.75" customHeight="1">
      <c r="I210" s="52"/>
      <c r="J210" s="53"/>
    </row>
    <row r="211" spans="9:10" ht="12.75" customHeight="1">
      <c r="I211" s="52"/>
      <c r="J211" s="53"/>
    </row>
    <row r="212" spans="9:10" ht="12.75" customHeight="1">
      <c r="I212" s="52"/>
      <c r="J212" s="53"/>
    </row>
    <row r="213" spans="9:10" ht="12.75" customHeight="1">
      <c r="I213" s="52"/>
      <c r="J213" s="53"/>
    </row>
    <row r="214" spans="9:10" ht="12.75" customHeight="1">
      <c r="I214" s="52"/>
      <c r="J214" s="53"/>
    </row>
    <row r="215" spans="9:10" ht="12.75" customHeight="1">
      <c r="I215" s="52"/>
      <c r="J215" s="53"/>
    </row>
    <row r="216" spans="9:10" ht="12.75" customHeight="1">
      <c r="I216" s="52"/>
      <c r="J216" s="53"/>
    </row>
    <row r="217" spans="9:10" ht="12.75" customHeight="1">
      <c r="I217" s="52"/>
      <c r="J217" s="53"/>
    </row>
    <row r="218" spans="9:10" ht="12.75" customHeight="1">
      <c r="I218" s="52"/>
      <c r="J218" s="53"/>
    </row>
    <row r="219" spans="9:10" ht="12.75" customHeight="1">
      <c r="I219" s="52"/>
      <c r="J219" s="53"/>
    </row>
    <row r="220" spans="9:10" ht="12.75" customHeight="1">
      <c r="I220" s="52"/>
      <c r="J220" s="53"/>
    </row>
    <row r="221" spans="9:10" ht="12.75" customHeight="1">
      <c r="I221" s="52"/>
      <c r="J221" s="53"/>
    </row>
    <row r="222" spans="9:10" ht="12.75" customHeight="1">
      <c r="I222" s="52"/>
      <c r="J222" s="53"/>
    </row>
    <row r="223" spans="9:10" ht="12.75" customHeight="1">
      <c r="I223" s="52"/>
      <c r="J223" s="53"/>
    </row>
    <row r="224" spans="9:10" ht="12.75" customHeight="1">
      <c r="I224" s="52"/>
      <c r="J224" s="53"/>
    </row>
    <row r="225" spans="9:10" ht="12.75" customHeight="1">
      <c r="I225" s="52"/>
      <c r="J225" s="53"/>
    </row>
    <row r="226" spans="9:10" ht="12.75" customHeight="1">
      <c r="I226" s="52"/>
      <c r="J226" s="53"/>
    </row>
    <row r="227" spans="9:10" ht="12.75" customHeight="1">
      <c r="I227" s="52"/>
      <c r="J227" s="53"/>
    </row>
    <row r="228" spans="9:10" ht="12.75" customHeight="1">
      <c r="I228" s="52"/>
      <c r="J228" s="53"/>
    </row>
    <row r="229" spans="9:10" ht="12.75" customHeight="1">
      <c r="I229" s="52"/>
      <c r="J229" s="53"/>
    </row>
    <row r="230" spans="9:10" ht="12.75" customHeight="1">
      <c r="I230" s="52"/>
      <c r="J230" s="53"/>
    </row>
    <row r="231" spans="9:10" ht="12.75" customHeight="1">
      <c r="I231" s="52"/>
      <c r="J231" s="53"/>
    </row>
    <row r="232" spans="9:10" ht="12.75" customHeight="1">
      <c r="I232" s="52"/>
      <c r="J232" s="53"/>
    </row>
    <row r="233" spans="9:10" ht="12.75" customHeight="1">
      <c r="I233" s="52"/>
      <c r="J233" s="53"/>
    </row>
    <row r="234" spans="9:10" ht="12.75" customHeight="1">
      <c r="I234" s="52"/>
      <c r="J234" s="53"/>
    </row>
    <row r="235" spans="9:10" ht="12.75" customHeight="1">
      <c r="I235" s="52"/>
      <c r="J235" s="53"/>
    </row>
    <row r="236" spans="9:10" ht="12.75" customHeight="1">
      <c r="I236" s="52"/>
      <c r="J236" s="53"/>
    </row>
    <row r="237" spans="9:10" ht="12.75" customHeight="1">
      <c r="I237" s="52"/>
      <c r="J237" s="53"/>
    </row>
    <row r="238" spans="9:10" ht="12.75" customHeight="1">
      <c r="I238" s="52"/>
      <c r="J238" s="53"/>
    </row>
    <row r="239" spans="9:10" ht="12.75" customHeight="1">
      <c r="I239" s="52"/>
      <c r="J239" s="53"/>
    </row>
    <row r="240" spans="9:10" ht="12.75" customHeight="1">
      <c r="I240" s="52"/>
      <c r="J240" s="53"/>
    </row>
    <row r="241" spans="9:10" ht="12.75" customHeight="1">
      <c r="I241" s="52"/>
      <c r="J241" s="53"/>
    </row>
    <row r="242" spans="9:10" ht="12.75" customHeight="1">
      <c r="I242" s="52"/>
      <c r="J242" s="53"/>
    </row>
    <row r="243" spans="9:10" ht="12.75" customHeight="1">
      <c r="I243" s="52"/>
      <c r="J243" s="53"/>
    </row>
    <row r="244" spans="9:10" ht="12.75" customHeight="1">
      <c r="I244" s="52"/>
      <c r="J244" s="53"/>
    </row>
    <row r="245" spans="9:10" ht="12.75" customHeight="1">
      <c r="I245" s="52"/>
      <c r="J245" s="53"/>
    </row>
    <row r="246" spans="9:10" ht="12.75" customHeight="1">
      <c r="I246" s="52"/>
      <c r="J246" s="53"/>
    </row>
    <row r="247" spans="9:10" ht="12.75" customHeight="1">
      <c r="I247" s="52"/>
      <c r="J247" s="53"/>
    </row>
    <row r="248" spans="9:10" ht="12.75" customHeight="1">
      <c r="I248" s="52"/>
      <c r="J248" s="53"/>
    </row>
    <row r="249" spans="9:10" ht="12.75" customHeight="1">
      <c r="I249" s="52"/>
      <c r="J249" s="53"/>
    </row>
    <row r="250" spans="9:10" ht="12.75" customHeight="1">
      <c r="I250" s="52"/>
      <c r="J250" s="53"/>
    </row>
    <row r="251" spans="9:10" ht="12.75" customHeight="1">
      <c r="I251" s="52"/>
      <c r="J251" s="53"/>
    </row>
    <row r="252" spans="9:10" ht="12.75" customHeight="1">
      <c r="I252" s="52"/>
      <c r="J252" s="53"/>
    </row>
    <row r="253" spans="9:10" ht="12.75" customHeight="1">
      <c r="I253" s="52"/>
      <c r="J253" s="53"/>
    </row>
    <row r="254" spans="9:10" ht="12.75" customHeight="1">
      <c r="I254" s="52"/>
      <c r="J254" s="53"/>
    </row>
    <row r="255" spans="9:10" ht="12.75" customHeight="1">
      <c r="I255" s="52"/>
      <c r="J255" s="53"/>
    </row>
    <row r="256" spans="9:10" ht="12.75" customHeight="1">
      <c r="I256" s="52"/>
      <c r="J256" s="53"/>
    </row>
    <row r="257" spans="9:10" ht="12.75" customHeight="1">
      <c r="I257" s="52"/>
      <c r="J257" s="53"/>
    </row>
    <row r="258" spans="9:10" ht="12.75" customHeight="1">
      <c r="I258" s="52"/>
      <c r="J258" s="53"/>
    </row>
    <row r="259" spans="9:10" ht="12.75" customHeight="1">
      <c r="I259" s="52"/>
      <c r="J259" s="53"/>
    </row>
    <row r="260" spans="9:10" ht="12.75" customHeight="1">
      <c r="I260" s="52"/>
      <c r="J260" s="53"/>
    </row>
    <row r="261" spans="9:10" ht="12.75" customHeight="1">
      <c r="I261" s="52"/>
      <c r="J261" s="53"/>
    </row>
    <row r="262" spans="9:10" ht="12.75" customHeight="1">
      <c r="I262" s="52"/>
      <c r="J262" s="53"/>
    </row>
    <row r="263" spans="9:10" ht="12.75" customHeight="1">
      <c r="I263" s="52"/>
      <c r="J263" s="53"/>
    </row>
    <row r="264" spans="9:10" ht="12.75" customHeight="1">
      <c r="I264" s="52"/>
      <c r="J264" s="53"/>
    </row>
    <row r="265" spans="9:10" ht="12.75" customHeight="1">
      <c r="I265" s="52"/>
      <c r="J265" s="53"/>
    </row>
    <row r="266" spans="9:10" ht="12.75" customHeight="1">
      <c r="I266" s="52"/>
      <c r="J266" s="53"/>
    </row>
    <row r="267" spans="9:10" ht="12.75" customHeight="1">
      <c r="I267" s="52"/>
      <c r="J267" s="53"/>
    </row>
    <row r="268" spans="9:10" ht="12.75" customHeight="1">
      <c r="I268" s="52"/>
      <c r="J268" s="53"/>
    </row>
    <row r="269" spans="9:10" ht="12.75" customHeight="1">
      <c r="I269" s="52"/>
      <c r="J269" s="53"/>
    </row>
    <row r="270" spans="9:10" ht="12.75" customHeight="1">
      <c r="I270" s="52"/>
      <c r="J270" s="53"/>
    </row>
    <row r="271" spans="9:10" ht="12.75" customHeight="1">
      <c r="I271" s="52"/>
      <c r="J271" s="53"/>
    </row>
    <row r="272" spans="9:10" ht="12.75" customHeight="1">
      <c r="I272" s="52"/>
      <c r="J272" s="53"/>
    </row>
    <row r="273" spans="9:10" ht="12.75" customHeight="1">
      <c r="I273" s="52"/>
      <c r="J273" s="53"/>
    </row>
    <row r="274" spans="9:10" ht="12.75" customHeight="1">
      <c r="I274" s="52"/>
      <c r="J274" s="53"/>
    </row>
    <row r="275" spans="9:10" ht="12.75" customHeight="1">
      <c r="I275" s="52"/>
      <c r="J275" s="53"/>
    </row>
    <row r="276" spans="9:10" ht="12.75" customHeight="1">
      <c r="I276" s="52"/>
      <c r="J276" s="53"/>
    </row>
    <row r="277" spans="9:10" ht="12.75" customHeight="1">
      <c r="I277" s="52"/>
      <c r="J277" s="53"/>
    </row>
    <row r="278" spans="9:10" ht="12.75" customHeight="1">
      <c r="I278" s="52"/>
      <c r="J278" s="53"/>
    </row>
    <row r="279" spans="9:10" ht="12.75" customHeight="1">
      <c r="I279" s="52"/>
      <c r="J279" s="53"/>
    </row>
    <row r="280" spans="9:10" ht="12.75" customHeight="1">
      <c r="I280" s="52"/>
      <c r="J280" s="53"/>
    </row>
    <row r="281" spans="9:10" ht="12.75" customHeight="1">
      <c r="I281" s="52"/>
      <c r="J281" s="53"/>
    </row>
    <row r="282" spans="9:10" ht="12.75" customHeight="1">
      <c r="I282" s="52"/>
      <c r="J282" s="53"/>
    </row>
    <row r="283" spans="9:10" ht="12.75" customHeight="1">
      <c r="I283" s="52"/>
      <c r="J283" s="53"/>
    </row>
    <row r="284" spans="9:10" ht="12.75" customHeight="1">
      <c r="I284" s="52"/>
      <c r="J284" s="53"/>
    </row>
    <row r="285" spans="9:10" ht="12.75" customHeight="1">
      <c r="I285" s="52"/>
      <c r="J285" s="53"/>
    </row>
    <row r="286" spans="9:10" ht="12.75" customHeight="1">
      <c r="I286" s="52"/>
      <c r="J286" s="53"/>
    </row>
    <row r="287" spans="9:10" ht="12.75" customHeight="1">
      <c r="I287" s="52"/>
      <c r="J287" s="53"/>
    </row>
    <row r="288" spans="9:10" ht="12.75" customHeight="1">
      <c r="I288" s="52"/>
      <c r="J288" s="53"/>
    </row>
    <row r="289" spans="9:10" ht="12.75" customHeight="1">
      <c r="I289" s="52"/>
      <c r="J289" s="53"/>
    </row>
    <row r="290" spans="9:10" ht="12.75" customHeight="1">
      <c r="I290" s="52"/>
      <c r="J290" s="53"/>
    </row>
    <row r="291" spans="9:10" ht="12.75" customHeight="1">
      <c r="I291" s="52"/>
      <c r="J291" s="53"/>
    </row>
    <row r="292" spans="9:10" ht="12.75" customHeight="1">
      <c r="I292" s="52"/>
      <c r="J292" s="53"/>
    </row>
    <row r="293" spans="9:10" ht="12.75" customHeight="1">
      <c r="I293" s="52"/>
      <c r="J293" s="53"/>
    </row>
    <row r="294" spans="9:10" ht="12.75" customHeight="1">
      <c r="I294" s="52"/>
      <c r="J294" s="53"/>
    </row>
    <row r="295" spans="9:10" ht="12.75" customHeight="1">
      <c r="I295" s="52"/>
      <c r="J295" s="53"/>
    </row>
    <row r="296" spans="9:10" ht="12.75" customHeight="1">
      <c r="I296" s="52"/>
      <c r="J296" s="53"/>
    </row>
    <row r="297" spans="9:10" ht="12.75" customHeight="1">
      <c r="I297" s="52"/>
      <c r="J297" s="53"/>
    </row>
    <row r="298" spans="9:10" ht="12.75" customHeight="1">
      <c r="I298" s="52"/>
      <c r="J298" s="53"/>
    </row>
    <row r="299" spans="9:10" ht="12.75" customHeight="1">
      <c r="I299" s="52"/>
      <c r="J299" s="53"/>
    </row>
    <row r="300" spans="9:10" ht="12.75" customHeight="1">
      <c r="I300" s="52"/>
      <c r="J300" s="53"/>
    </row>
    <row r="301" spans="9:10" ht="12.75" customHeight="1">
      <c r="I301" s="52"/>
      <c r="J301" s="53"/>
    </row>
    <row r="302" spans="9:10" ht="12.75" customHeight="1">
      <c r="I302" s="52"/>
      <c r="J302" s="53"/>
    </row>
    <row r="303" spans="9:10" ht="12.75" customHeight="1">
      <c r="I303" s="52"/>
      <c r="J303" s="53"/>
    </row>
    <row r="304" spans="9:10" ht="12.75" customHeight="1">
      <c r="I304" s="52"/>
      <c r="J304" s="53"/>
    </row>
    <row r="305" spans="9:10" ht="12.75" customHeight="1">
      <c r="I305" s="52"/>
      <c r="J305" s="53"/>
    </row>
    <row r="306" spans="9:10" ht="12.75" customHeight="1">
      <c r="I306" s="52"/>
      <c r="J306" s="53"/>
    </row>
    <row r="307" spans="9:10" ht="12.75" customHeight="1">
      <c r="I307" s="52"/>
      <c r="J307" s="53"/>
    </row>
    <row r="308" spans="9:10" ht="12.75" customHeight="1">
      <c r="I308" s="52"/>
      <c r="J308" s="53"/>
    </row>
    <row r="309" spans="9:10" ht="12.75" customHeight="1">
      <c r="I309" s="52"/>
      <c r="J309" s="53"/>
    </row>
    <row r="310" spans="9:10" ht="12.75" customHeight="1">
      <c r="I310" s="52"/>
      <c r="J310" s="53"/>
    </row>
    <row r="311" spans="9:10" ht="12.75" customHeight="1">
      <c r="I311" s="52"/>
      <c r="J311" s="53"/>
    </row>
    <row r="312" spans="9:10" ht="12.75" customHeight="1">
      <c r="I312" s="52"/>
      <c r="J312" s="53"/>
    </row>
    <row r="313" spans="9:10" ht="12.75" customHeight="1">
      <c r="I313" s="52"/>
      <c r="J313" s="53"/>
    </row>
    <row r="314" spans="9:10" ht="12.75" customHeight="1">
      <c r="I314" s="52"/>
      <c r="J314" s="53"/>
    </row>
    <row r="315" spans="9:10" ht="12.75" customHeight="1">
      <c r="I315" s="52"/>
      <c r="J315" s="53"/>
    </row>
    <row r="316" spans="9:10" ht="12.75" customHeight="1">
      <c r="I316" s="52"/>
      <c r="J316" s="53"/>
    </row>
    <row r="317" spans="9:10" ht="12.75" customHeight="1">
      <c r="I317" s="52"/>
      <c r="J317" s="53"/>
    </row>
    <row r="318" spans="9:10" ht="12.75" customHeight="1">
      <c r="I318" s="52"/>
      <c r="J318" s="53"/>
    </row>
    <row r="319" spans="9:10" ht="12.75" customHeight="1">
      <c r="I319" s="52"/>
      <c r="J319" s="53"/>
    </row>
    <row r="320" spans="9:10" ht="12.75" customHeight="1">
      <c r="I320" s="52"/>
      <c r="J320" s="53"/>
    </row>
    <row r="321" spans="9:10" ht="12.75" customHeight="1">
      <c r="I321" s="52"/>
      <c r="J321" s="53"/>
    </row>
    <row r="322" spans="9:10" ht="12.75" customHeight="1">
      <c r="I322" s="52"/>
      <c r="J322" s="53"/>
    </row>
    <row r="323" spans="9:10" ht="12.75" customHeight="1">
      <c r="I323" s="52"/>
      <c r="J323" s="53"/>
    </row>
    <row r="324" spans="9:10" ht="12.75" customHeight="1">
      <c r="I324" s="52"/>
      <c r="J324" s="53"/>
    </row>
    <row r="325" spans="9:10" ht="12.75" customHeight="1">
      <c r="I325" s="52"/>
      <c r="J325" s="53"/>
    </row>
    <row r="326" spans="9:10" ht="12.75" customHeight="1">
      <c r="I326" s="52"/>
      <c r="J326" s="53"/>
    </row>
    <row r="327" spans="9:10" ht="12.75" customHeight="1">
      <c r="I327" s="52"/>
      <c r="J327" s="53"/>
    </row>
    <row r="328" spans="9:10" ht="12.75" customHeight="1">
      <c r="I328" s="52"/>
      <c r="J328" s="53"/>
    </row>
    <row r="329" spans="9:10" ht="12.75" customHeight="1">
      <c r="I329" s="52"/>
      <c r="J329" s="53"/>
    </row>
    <row r="330" spans="9:10" ht="12.75" customHeight="1">
      <c r="I330" s="52"/>
      <c r="J330" s="53"/>
    </row>
    <row r="331" spans="9:10" ht="12.75" customHeight="1">
      <c r="I331" s="52"/>
      <c r="J331" s="53"/>
    </row>
    <row r="332" spans="9:10" ht="12.75" customHeight="1">
      <c r="I332" s="52"/>
      <c r="J332" s="53"/>
    </row>
    <row r="333" spans="9:10" ht="12.75" customHeight="1">
      <c r="I333" s="52"/>
      <c r="J333" s="53"/>
    </row>
    <row r="334" spans="9:10" ht="12.75" customHeight="1">
      <c r="I334" s="52"/>
      <c r="J334" s="53"/>
    </row>
    <row r="335" spans="9:10" ht="12.75" customHeight="1">
      <c r="I335" s="52"/>
      <c r="J335" s="53"/>
    </row>
    <row r="336" spans="9:10" ht="12.75" customHeight="1">
      <c r="I336" s="52"/>
      <c r="J336" s="53"/>
    </row>
    <row r="337" spans="9:10" ht="12.75" customHeight="1">
      <c r="I337" s="52"/>
      <c r="J337" s="53"/>
    </row>
    <row r="338" spans="9:10" ht="12.75" customHeight="1">
      <c r="I338" s="52"/>
      <c r="J338" s="53"/>
    </row>
    <row r="339" spans="9:10" ht="12.75" customHeight="1">
      <c r="I339" s="52"/>
      <c r="J339" s="53"/>
    </row>
    <row r="340" spans="9:10" ht="12.75" customHeight="1">
      <c r="I340" s="52"/>
      <c r="J340" s="53"/>
    </row>
    <row r="341" spans="9:10" ht="12.75" customHeight="1">
      <c r="I341" s="52"/>
      <c r="J341" s="53"/>
    </row>
    <row r="342" spans="9:10" ht="12.75" customHeight="1">
      <c r="I342" s="52"/>
      <c r="J342" s="53"/>
    </row>
    <row r="343" spans="9:10" ht="12.75" customHeight="1">
      <c r="I343" s="52"/>
      <c r="J343" s="53"/>
    </row>
    <row r="344" spans="9:10" ht="12.75" customHeight="1">
      <c r="I344" s="52"/>
      <c r="J344" s="53"/>
    </row>
    <row r="345" spans="9:10" ht="12.75" customHeight="1">
      <c r="I345" s="52"/>
      <c r="J345" s="53"/>
    </row>
    <row r="346" spans="9:10" ht="12.75" customHeight="1">
      <c r="I346" s="52"/>
      <c r="J346" s="53"/>
    </row>
    <row r="347" spans="9:10" ht="12.75" customHeight="1">
      <c r="I347" s="52"/>
      <c r="J347" s="53"/>
    </row>
    <row r="348" spans="9:10" ht="12.75" customHeight="1">
      <c r="I348" s="52"/>
      <c r="J348" s="53"/>
    </row>
    <row r="349" spans="9:10" ht="12.75" customHeight="1">
      <c r="I349" s="52"/>
      <c r="J349" s="53"/>
    </row>
    <row r="350" spans="9:10" ht="12.75" customHeight="1">
      <c r="I350" s="52"/>
      <c r="J350" s="53"/>
    </row>
    <row r="351" spans="9:10" ht="12.75" customHeight="1">
      <c r="I351" s="52"/>
      <c r="J351" s="53"/>
    </row>
    <row r="352" spans="9:10" ht="12.75" customHeight="1">
      <c r="I352" s="52"/>
      <c r="J352" s="53"/>
    </row>
    <row r="353" spans="9:10" ht="12.75" customHeight="1">
      <c r="I353" s="52"/>
      <c r="J353" s="53"/>
    </row>
    <row r="354" spans="9:10" ht="12.75" customHeight="1">
      <c r="I354" s="52"/>
      <c r="J354" s="53"/>
    </row>
    <row r="355" spans="9:10" ht="12.75" customHeight="1">
      <c r="I355" s="52"/>
      <c r="J355" s="53"/>
    </row>
    <row r="356" spans="9:10" ht="12.75" customHeight="1">
      <c r="I356" s="52"/>
      <c r="J356" s="53"/>
    </row>
    <row r="357" spans="9:10" ht="12.75" customHeight="1">
      <c r="I357" s="52"/>
      <c r="J357" s="53"/>
    </row>
    <row r="358" spans="9:10" ht="12.75" customHeight="1">
      <c r="I358" s="52"/>
      <c r="J358" s="53"/>
    </row>
    <row r="359" spans="9:10" ht="12.75" customHeight="1">
      <c r="I359" s="52"/>
      <c r="J359" s="53"/>
    </row>
    <row r="360" spans="9:10" ht="12.75" customHeight="1">
      <c r="I360" s="52"/>
      <c r="J360" s="53"/>
    </row>
    <row r="361" spans="9:10" ht="12.75" customHeight="1">
      <c r="I361" s="52"/>
      <c r="J361" s="53"/>
    </row>
    <row r="362" spans="9:10" ht="12.75" customHeight="1">
      <c r="I362" s="52"/>
      <c r="J362" s="53"/>
    </row>
    <row r="363" spans="9:10" ht="12.75" customHeight="1">
      <c r="I363" s="52"/>
      <c r="J363" s="53"/>
    </row>
    <row r="364" spans="9:10" ht="12.75" customHeight="1">
      <c r="I364" s="52"/>
      <c r="J364" s="53"/>
    </row>
    <row r="365" spans="9:10" ht="12.75" customHeight="1">
      <c r="I365" s="52"/>
      <c r="J365" s="53"/>
    </row>
    <row r="366" spans="9:10" ht="12.75" customHeight="1">
      <c r="I366" s="52"/>
      <c r="J366" s="53"/>
    </row>
    <row r="367" spans="9:10" ht="12.75" customHeight="1">
      <c r="I367" s="52"/>
      <c r="J367" s="53"/>
    </row>
    <row r="368" spans="9:10" ht="12.75" customHeight="1">
      <c r="I368" s="52"/>
      <c r="J368" s="53"/>
    </row>
    <row r="369" spans="9:10" ht="12.75" customHeight="1">
      <c r="I369" s="52"/>
      <c r="J369" s="53"/>
    </row>
    <row r="370" spans="9:10" ht="12.75" customHeight="1">
      <c r="I370" s="52"/>
      <c r="J370" s="53"/>
    </row>
    <row r="371" spans="9:10" ht="12.75" customHeight="1">
      <c r="I371" s="52"/>
      <c r="J371" s="53"/>
    </row>
    <row r="372" spans="9:10" ht="12.75" customHeight="1">
      <c r="I372" s="52"/>
      <c r="J372" s="53"/>
    </row>
    <row r="373" spans="9:10" ht="12.75" customHeight="1">
      <c r="I373" s="52"/>
      <c r="J373" s="53"/>
    </row>
    <row r="374" spans="9:10" ht="12.75" customHeight="1">
      <c r="I374" s="52"/>
      <c r="J374" s="53"/>
    </row>
    <row r="375" spans="9:10" ht="12.75" customHeight="1">
      <c r="I375" s="52"/>
      <c r="J375" s="53"/>
    </row>
    <row r="376" spans="9:10" ht="12.75" customHeight="1">
      <c r="I376" s="52"/>
      <c r="J376" s="53"/>
    </row>
    <row r="377" spans="9:10" ht="12.75" customHeight="1">
      <c r="I377" s="52"/>
      <c r="J377" s="53"/>
    </row>
    <row r="378" spans="9:10" ht="12.75" customHeight="1">
      <c r="I378" s="52"/>
      <c r="J378" s="53"/>
    </row>
    <row r="379" spans="9:10" ht="12.75" customHeight="1">
      <c r="I379" s="52"/>
      <c r="J379" s="53"/>
    </row>
    <row r="380" spans="9:10" ht="12.75" customHeight="1">
      <c r="I380" s="52"/>
      <c r="J380" s="53"/>
    </row>
    <row r="381" spans="9:10" ht="12.75" customHeight="1">
      <c r="I381" s="52"/>
      <c r="J381" s="53"/>
    </row>
    <row r="382" spans="9:10" ht="12.75" customHeight="1">
      <c r="I382" s="52"/>
      <c r="J382" s="53"/>
    </row>
    <row r="383" spans="9:10" ht="12.75" customHeight="1">
      <c r="I383" s="52"/>
      <c r="J383" s="53"/>
    </row>
    <row r="384" spans="9:10" ht="12.75" customHeight="1">
      <c r="I384" s="52"/>
      <c r="J384" s="53"/>
    </row>
    <row r="385" spans="9:10" ht="12.75" customHeight="1">
      <c r="I385" s="52"/>
      <c r="J385" s="53"/>
    </row>
    <row r="386" spans="9:10" ht="12.75" customHeight="1">
      <c r="I386" s="52"/>
      <c r="J386" s="53"/>
    </row>
    <row r="387" spans="9:10" ht="12.75" customHeight="1">
      <c r="I387" s="52"/>
      <c r="J387" s="53"/>
    </row>
    <row r="388" spans="9:10" ht="12.75" customHeight="1">
      <c r="I388" s="52"/>
      <c r="J388" s="53"/>
    </row>
    <row r="389" spans="9:10" ht="12.75" customHeight="1">
      <c r="I389" s="52"/>
      <c r="J389" s="53"/>
    </row>
    <row r="390" spans="9:10" ht="12.75" customHeight="1">
      <c r="I390" s="52"/>
      <c r="J390" s="53"/>
    </row>
    <row r="391" spans="9:10" ht="12.75" customHeight="1">
      <c r="I391" s="52"/>
      <c r="J391" s="53"/>
    </row>
    <row r="392" spans="9:10" ht="12.75" customHeight="1">
      <c r="I392" s="52"/>
      <c r="J392" s="53"/>
    </row>
    <row r="393" spans="9:10" ht="12.75" customHeight="1">
      <c r="I393" s="52"/>
      <c r="J393" s="53"/>
    </row>
    <row r="394" spans="9:10" ht="12.75" customHeight="1">
      <c r="I394" s="52"/>
      <c r="J394" s="53"/>
    </row>
    <row r="395" spans="9:10" ht="12.75" customHeight="1">
      <c r="I395" s="52"/>
      <c r="J395" s="53"/>
    </row>
    <row r="396" spans="9:10" ht="12.75" customHeight="1">
      <c r="I396" s="52"/>
      <c r="J396" s="53"/>
    </row>
    <row r="397" spans="9:10" ht="12.75" customHeight="1">
      <c r="I397" s="52"/>
      <c r="J397" s="53"/>
    </row>
    <row r="398" spans="9:10" ht="12.75" customHeight="1">
      <c r="I398" s="52"/>
      <c r="J398" s="53"/>
    </row>
    <row r="399" spans="9:10" ht="12.75" customHeight="1">
      <c r="I399" s="52"/>
      <c r="J399" s="53"/>
    </row>
    <row r="400" spans="9:10" ht="12.75" customHeight="1">
      <c r="I400" s="52"/>
      <c r="J400" s="53"/>
    </row>
    <row r="401" spans="9:10" ht="12.75" customHeight="1">
      <c r="I401" s="52"/>
      <c r="J401" s="53"/>
    </row>
    <row r="402" spans="9:10" ht="12.75" customHeight="1">
      <c r="I402" s="52"/>
      <c r="J402" s="53"/>
    </row>
    <row r="403" spans="9:10" ht="12.75" customHeight="1">
      <c r="I403" s="52"/>
      <c r="J403" s="53"/>
    </row>
    <row r="404" spans="9:10" ht="12.75" customHeight="1">
      <c r="I404" s="52"/>
      <c r="J404" s="53"/>
    </row>
    <row r="405" spans="9:10" ht="12.75" customHeight="1">
      <c r="I405" s="52"/>
      <c r="J405" s="53"/>
    </row>
    <row r="406" spans="9:10" ht="12.75" customHeight="1">
      <c r="I406" s="52"/>
      <c r="J406" s="53"/>
    </row>
    <row r="407" spans="9:10" ht="12.75" customHeight="1">
      <c r="I407" s="52"/>
      <c r="J407" s="53"/>
    </row>
    <row r="408" spans="9:10" ht="12.75" customHeight="1">
      <c r="I408" s="52"/>
      <c r="J408" s="53"/>
    </row>
    <row r="409" spans="9:10" ht="12.75" customHeight="1">
      <c r="I409" s="52"/>
      <c r="J409" s="53"/>
    </row>
    <row r="410" spans="9:10" ht="12.75" customHeight="1">
      <c r="I410" s="52"/>
      <c r="J410" s="53"/>
    </row>
    <row r="411" spans="9:10" ht="12.75" customHeight="1">
      <c r="I411" s="52"/>
      <c r="J411" s="53"/>
    </row>
    <row r="412" spans="9:10" ht="12.75" customHeight="1">
      <c r="I412" s="52"/>
      <c r="J412" s="53"/>
    </row>
    <row r="413" spans="9:10" ht="12.75" customHeight="1">
      <c r="I413" s="52"/>
      <c r="J413" s="53"/>
    </row>
    <row r="414" spans="9:10" ht="12.75" customHeight="1">
      <c r="I414" s="52"/>
      <c r="J414" s="53"/>
    </row>
    <row r="415" spans="9:10" ht="12.75" customHeight="1">
      <c r="I415" s="52"/>
      <c r="J415" s="53"/>
    </row>
    <row r="416" spans="9:10" ht="12.75" customHeight="1">
      <c r="I416" s="52"/>
      <c r="J416" s="53"/>
    </row>
    <row r="417" spans="9:10" ht="12.75" customHeight="1">
      <c r="I417" s="52"/>
      <c r="J417" s="53"/>
    </row>
    <row r="418" spans="9:10" ht="12.75" customHeight="1">
      <c r="I418" s="52"/>
      <c r="J418" s="53"/>
    </row>
    <row r="419" spans="9:10" ht="12.75" customHeight="1">
      <c r="I419" s="52"/>
      <c r="J419" s="53"/>
    </row>
    <row r="420" spans="9:10" ht="12.75" customHeight="1">
      <c r="I420" s="52"/>
      <c r="J420" s="53"/>
    </row>
    <row r="421" spans="9:10" ht="12.75" customHeight="1">
      <c r="I421" s="52"/>
      <c r="J421" s="53"/>
    </row>
    <row r="422" spans="9:10" ht="12.75" customHeight="1">
      <c r="I422" s="52"/>
      <c r="J422" s="53"/>
    </row>
    <row r="423" spans="9:10" ht="12.75" customHeight="1">
      <c r="I423" s="52"/>
      <c r="J423" s="53"/>
    </row>
    <row r="424" spans="9:10" ht="12.75" customHeight="1">
      <c r="I424" s="52"/>
      <c r="J424" s="53"/>
    </row>
    <row r="425" spans="9:10" ht="12.75" customHeight="1">
      <c r="I425" s="52"/>
      <c r="J425" s="53"/>
    </row>
    <row r="426" spans="9:10" ht="12.75" customHeight="1">
      <c r="I426" s="52"/>
      <c r="J426" s="53"/>
    </row>
    <row r="427" spans="9:10" ht="12.75" customHeight="1">
      <c r="I427" s="52"/>
      <c r="J427" s="53"/>
    </row>
    <row r="428" spans="9:10" ht="12.75" customHeight="1">
      <c r="I428" s="52"/>
      <c r="J428" s="53"/>
    </row>
    <row r="429" spans="9:10" ht="12.75" customHeight="1">
      <c r="I429" s="52"/>
      <c r="J429" s="53"/>
    </row>
    <row r="430" spans="9:10" ht="12.75" customHeight="1">
      <c r="I430" s="52"/>
      <c r="J430" s="53"/>
    </row>
    <row r="431" spans="9:10" ht="12.75" customHeight="1">
      <c r="I431" s="52"/>
      <c r="J431" s="53"/>
    </row>
    <row r="432" spans="9:10" ht="12.75" customHeight="1">
      <c r="I432" s="52"/>
      <c r="J432" s="53"/>
    </row>
    <row r="433" spans="9:10" ht="12.75" customHeight="1">
      <c r="I433" s="52"/>
      <c r="J433" s="53"/>
    </row>
    <row r="434" spans="9:10" ht="12.75" customHeight="1">
      <c r="I434" s="52"/>
      <c r="J434" s="53"/>
    </row>
    <row r="435" spans="9:10" ht="12.75" customHeight="1">
      <c r="I435" s="52"/>
      <c r="J435" s="53"/>
    </row>
    <row r="436" spans="9:10" ht="12.75" customHeight="1">
      <c r="I436" s="52"/>
      <c r="J436" s="53"/>
    </row>
    <row r="437" spans="9:10" ht="12.75" customHeight="1">
      <c r="I437" s="52"/>
      <c r="J437" s="53"/>
    </row>
    <row r="438" spans="9:10" ht="12.75" customHeight="1">
      <c r="I438" s="52"/>
      <c r="J438" s="53"/>
    </row>
    <row r="439" spans="9:10" ht="12.75" customHeight="1">
      <c r="I439" s="52"/>
      <c r="J439" s="53"/>
    </row>
    <row r="440" spans="9:10" ht="12.75" customHeight="1">
      <c r="I440" s="52"/>
      <c r="J440" s="53"/>
    </row>
    <row r="441" spans="9:10" ht="12.75" customHeight="1">
      <c r="I441" s="52"/>
      <c r="J441" s="53"/>
    </row>
    <row r="442" spans="9:10" ht="12.75" customHeight="1">
      <c r="I442" s="52"/>
      <c r="J442" s="53"/>
    </row>
    <row r="443" spans="9:10" ht="12.75" customHeight="1">
      <c r="I443" s="52"/>
      <c r="J443" s="53"/>
    </row>
    <row r="444" spans="9:10" ht="12.75" customHeight="1">
      <c r="I444" s="52"/>
      <c r="J444" s="53"/>
    </row>
    <row r="445" spans="9:10" ht="12.75" customHeight="1">
      <c r="I445" s="52"/>
      <c r="J445" s="53"/>
    </row>
    <row r="446" spans="9:10" ht="12.75" customHeight="1">
      <c r="I446" s="52"/>
      <c r="J446" s="53"/>
    </row>
    <row r="447" spans="9:10" ht="12.75" customHeight="1">
      <c r="I447" s="52"/>
      <c r="J447" s="53"/>
    </row>
    <row r="448" spans="9:10" ht="12.75" customHeight="1">
      <c r="I448" s="52"/>
      <c r="J448" s="53"/>
    </row>
    <row r="449" spans="9:10" ht="12.75" customHeight="1">
      <c r="I449" s="52"/>
      <c r="J449" s="53"/>
    </row>
    <row r="450" spans="9:10" ht="12.75" customHeight="1">
      <c r="I450" s="52"/>
      <c r="J450" s="53"/>
    </row>
    <row r="451" spans="9:10" ht="12.75" customHeight="1">
      <c r="I451" s="52"/>
      <c r="J451" s="53"/>
    </row>
    <row r="452" spans="9:10" ht="12.75" customHeight="1">
      <c r="I452" s="52"/>
      <c r="J452" s="53"/>
    </row>
    <row r="453" spans="9:10" ht="12.75" customHeight="1">
      <c r="I453" s="52"/>
      <c r="J453" s="53"/>
    </row>
    <row r="454" spans="9:10" ht="12.75" customHeight="1">
      <c r="I454" s="52"/>
      <c r="J454" s="53"/>
    </row>
    <row r="455" spans="9:10" ht="12.75" customHeight="1">
      <c r="I455" s="52"/>
      <c r="J455" s="53"/>
    </row>
    <row r="456" spans="9:10" ht="12.75" customHeight="1">
      <c r="I456" s="52"/>
      <c r="J456" s="53"/>
    </row>
    <row r="457" spans="9:10" ht="12.75" customHeight="1">
      <c r="I457" s="52"/>
      <c r="J457" s="53"/>
    </row>
    <row r="458" spans="9:10" ht="12.75" customHeight="1">
      <c r="I458" s="52"/>
      <c r="J458" s="53"/>
    </row>
    <row r="459" spans="9:10" ht="12.75" customHeight="1">
      <c r="I459" s="52"/>
      <c r="J459" s="53"/>
    </row>
    <row r="460" spans="9:10" ht="12.75" customHeight="1">
      <c r="I460" s="52"/>
      <c r="J460" s="53"/>
    </row>
    <row r="461" spans="9:10" ht="12.75" customHeight="1">
      <c r="I461" s="52"/>
      <c r="J461" s="53"/>
    </row>
    <row r="462" spans="9:10" ht="12.75" customHeight="1">
      <c r="I462" s="52"/>
      <c r="J462" s="53"/>
    </row>
    <row r="463" spans="9:10" ht="12.75" customHeight="1">
      <c r="I463" s="52"/>
      <c r="J463" s="53"/>
    </row>
    <row r="464" spans="9:10" ht="12.75" customHeight="1">
      <c r="I464" s="52"/>
      <c r="J464" s="53"/>
    </row>
    <row r="465" spans="9:10" ht="12.75" customHeight="1">
      <c r="I465" s="52"/>
      <c r="J465" s="53"/>
    </row>
    <row r="466" spans="9:10" ht="12.75" customHeight="1">
      <c r="I466" s="52"/>
      <c r="J466" s="53"/>
    </row>
    <row r="467" spans="9:10" ht="12.75" customHeight="1">
      <c r="I467" s="52"/>
      <c r="J467" s="53"/>
    </row>
    <row r="468" spans="9:10" ht="12.75" customHeight="1">
      <c r="I468" s="52"/>
      <c r="J468" s="53"/>
    </row>
    <row r="469" spans="9:10" ht="12.75" customHeight="1">
      <c r="I469" s="52"/>
      <c r="J469" s="53"/>
    </row>
    <row r="470" spans="9:10" ht="12.75" customHeight="1">
      <c r="I470" s="52"/>
      <c r="J470" s="53"/>
    </row>
    <row r="471" spans="9:10" ht="12.75" customHeight="1">
      <c r="I471" s="52"/>
      <c r="J471" s="53"/>
    </row>
    <row r="472" spans="9:10" ht="12.75" customHeight="1">
      <c r="I472" s="52"/>
      <c r="J472" s="53"/>
    </row>
    <row r="473" spans="9:10" ht="12.75" customHeight="1">
      <c r="I473" s="52"/>
      <c r="J473" s="53"/>
    </row>
    <row r="474" spans="9:10" ht="12.75" customHeight="1">
      <c r="I474" s="52"/>
      <c r="J474" s="53"/>
    </row>
    <row r="475" spans="9:10" ht="12.75" customHeight="1">
      <c r="I475" s="52"/>
      <c r="J475" s="53"/>
    </row>
    <row r="476" spans="9:10" ht="12.75" customHeight="1">
      <c r="I476" s="52"/>
      <c r="J476" s="53"/>
    </row>
    <row r="477" spans="9:10" ht="12.75" customHeight="1">
      <c r="I477" s="52"/>
      <c r="J477" s="53"/>
    </row>
    <row r="478" spans="9:10" ht="12.75" customHeight="1">
      <c r="I478" s="52"/>
      <c r="J478" s="53"/>
    </row>
    <row r="479" spans="9:10" ht="12.75" customHeight="1">
      <c r="I479" s="52"/>
      <c r="J479" s="53"/>
    </row>
    <row r="480" spans="9:10" ht="12.75" customHeight="1">
      <c r="I480" s="52"/>
      <c r="J480" s="53"/>
    </row>
    <row r="481" spans="9:10" ht="12.75" customHeight="1">
      <c r="I481" s="52"/>
      <c r="J481" s="53"/>
    </row>
    <row r="482" spans="9:10" ht="12.75" customHeight="1">
      <c r="I482" s="52"/>
      <c r="J482" s="53"/>
    </row>
    <row r="483" spans="9:10" ht="12.75" customHeight="1">
      <c r="I483" s="52"/>
      <c r="J483" s="53"/>
    </row>
    <row r="484" spans="9:10" ht="12.75" customHeight="1">
      <c r="I484" s="52"/>
      <c r="J484" s="53"/>
    </row>
    <row r="485" spans="9:10" ht="12.75" customHeight="1">
      <c r="I485" s="52"/>
      <c r="J485" s="53"/>
    </row>
    <row r="486" spans="9:10" ht="12.75" customHeight="1">
      <c r="I486" s="52"/>
      <c r="J486" s="53"/>
    </row>
    <row r="487" spans="9:10" ht="12.75" customHeight="1">
      <c r="I487" s="52"/>
      <c r="J487" s="53"/>
    </row>
    <row r="488" spans="9:10" ht="12.75" customHeight="1">
      <c r="I488" s="52"/>
      <c r="J488" s="53"/>
    </row>
    <row r="489" spans="9:10" ht="12.75" customHeight="1">
      <c r="I489" s="52"/>
      <c r="J489" s="53"/>
    </row>
    <row r="490" spans="9:10" ht="12.75" customHeight="1">
      <c r="I490" s="52"/>
      <c r="J490" s="53"/>
    </row>
    <row r="491" spans="9:10" ht="12.75" customHeight="1">
      <c r="I491" s="52"/>
      <c r="J491" s="53"/>
    </row>
    <row r="492" spans="9:10" ht="12.75" customHeight="1">
      <c r="I492" s="52"/>
      <c r="J492" s="53"/>
    </row>
    <row r="493" spans="9:10" ht="12.75" customHeight="1">
      <c r="I493" s="52"/>
      <c r="J493" s="53"/>
    </row>
    <row r="494" spans="9:10" ht="12.75" customHeight="1">
      <c r="I494" s="52"/>
      <c r="J494" s="53"/>
    </row>
    <row r="495" spans="9:10" ht="12.75" customHeight="1">
      <c r="I495" s="52"/>
      <c r="J495" s="53"/>
    </row>
    <row r="496" spans="9:10" ht="12.75" customHeight="1">
      <c r="I496" s="52"/>
      <c r="J496" s="53"/>
    </row>
    <row r="497" spans="9:10" ht="12.75" customHeight="1">
      <c r="I497" s="52"/>
      <c r="J497" s="53"/>
    </row>
    <row r="498" spans="9:10" ht="12.75" customHeight="1">
      <c r="I498" s="52"/>
      <c r="J498" s="53"/>
    </row>
    <row r="499" spans="9:10" ht="12.75" customHeight="1">
      <c r="I499" s="52"/>
      <c r="J499" s="53"/>
    </row>
    <row r="500" spans="9:10" ht="12.75" customHeight="1">
      <c r="I500" s="52"/>
      <c r="J500" s="53"/>
    </row>
    <row r="501" spans="9:10" ht="12.75" customHeight="1">
      <c r="I501" s="52"/>
      <c r="J501" s="53"/>
    </row>
    <row r="502" spans="9:10" ht="12.75" customHeight="1">
      <c r="I502" s="52"/>
      <c r="J502" s="53"/>
    </row>
    <row r="503" spans="9:10" ht="12.75" customHeight="1">
      <c r="I503" s="52"/>
      <c r="J503" s="53"/>
    </row>
    <row r="504" spans="9:10" ht="12.75" customHeight="1">
      <c r="I504" s="52"/>
      <c r="J504" s="53"/>
    </row>
    <row r="505" spans="9:10" ht="12.75" customHeight="1">
      <c r="I505" s="52"/>
      <c r="J505" s="53"/>
    </row>
    <row r="506" spans="9:10" ht="12.75" customHeight="1">
      <c r="I506" s="52"/>
      <c r="J506" s="53"/>
    </row>
    <row r="507" spans="9:10" ht="12.75" customHeight="1">
      <c r="I507" s="52"/>
      <c r="J507" s="53"/>
    </row>
    <row r="508" spans="9:10" ht="12.75" customHeight="1">
      <c r="I508" s="52"/>
      <c r="J508" s="53"/>
    </row>
    <row r="509" spans="9:10" ht="12.75" customHeight="1">
      <c r="I509" s="52"/>
      <c r="J509" s="53"/>
    </row>
    <row r="510" spans="9:10" ht="12.75" customHeight="1">
      <c r="I510" s="52"/>
      <c r="J510" s="53"/>
    </row>
    <row r="511" spans="9:10" ht="12.75" customHeight="1">
      <c r="I511" s="52"/>
      <c r="J511" s="53"/>
    </row>
    <row r="512" spans="9:10" ht="12.75" customHeight="1">
      <c r="I512" s="52"/>
      <c r="J512" s="53"/>
    </row>
    <row r="513" spans="9:10" ht="12.75" customHeight="1">
      <c r="I513" s="52"/>
      <c r="J513" s="53"/>
    </row>
    <row r="514" spans="9:10" ht="12.75" customHeight="1">
      <c r="I514" s="52"/>
      <c r="J514" s="53"/>
    </row>
    <row r="515" spans="9:10" ht="12.75" customHeight="1">
      <c r="I515" s="52"/>
      <c r="J515" s="53"/>
    </row>
    <row r="516" spans="9:10" ht="12.75" customHeight="1">
      <c r="I516" s="52"/>
      <c r="J516" s="53"/>
    </row>
    <row r="517" spans="9:10" ht="12.75" customHeight="1">
      <c r="I517" s="52"/>
      <c r="J517" s="53"/>
    </row>
    <row r="518" spans="9:10" ht="12.75" customHeight="1">
      <c r="I518" s="52"/>
      <c r="J518" s="53"/>
    </row>
    <row r="519" spans="9:10" ht="12.75" customHeight="1">
      <c r="I519" s="52"/>
      <c r="J519" s="53"/>
    </row>
    <row r="520" spans="9:10" ht="12.75" customHeight="1">
      <c r="I520" s="52"/>
      <c r="J520" s="53"/>
    </row>
    <row r="521" spans="9:10" ht="12.75" customHeight="1">
      <c r="I521" s="52"/>
      <c r="J521" s="53"/>
    </row>
    <row r="522" spans="9:10" ht="12.75" customHeight="1">
      <c r="I522" s="52"/>
      <c r="J522" s="53"/>
    </row>
    <row r="523" spans="9:10" ht="12.75" customHeight="1">
      <c r="I523" s="52"/>
      <c r="J523" s="53"/>
    </row>
    <row r="524" spans="9:10" ht="12.75" customHeight="1">
      <c r="I524" s="52"/>
      <c r="J524" s="53"/>
    </row>
    <row r="525" spans="9:10" ht="12.75" customHeight="1">
      <c r="I525" s="52"/>
      <c r="J525" s="53"/>
    </row>
    <row r="526" spans="9:10" ht="12.75" customHeight="1">
      <c r="I526" s="52"/>
      <c r="J526" s="53"/>
    </row>
    <row r="527" spans="9:10" ht="12.75" customHeight="1">
      <c r="I527" s="52"/>
      <c r="J527" s="53"/>
    </row>
    <row r="528" spans="9:10" ht="12.75" customHeight="1">
      <c r="I528" s="52"/>
      <c r="J528" s="53"/>
    </row>
    <row r="529" spans="9:10" ht="12.75" customHeight="1">
      <c r="I529" s="52"/>
      <c r="J529" s="53"/>
    </row>
    <row r="530" spans="9:10" ht="12.75" customHeight="1">
      <c r="I530" s="52"/>
      <c r="J530" s="53"/>
    </row>
    <row r="531" spans="9:10" ht="12.75" customHeight="1">
      <c r="I531" s="52"/>
      <c r="J531" s="53"/>
    </row>
    <row r="532" spans="9:10" ht="12.75" customHeight="1">
      <c r="I532" s="52"/>
      <c r="J532" s="53"/>
    </row>
    <row r="533" spans="9:10" ht="12.75" customHeight="1">
      <c r="I533" s="52"/>
      <c r="J533" s="53"/>
    </row>
    <row r="534" spans="9:10" ht="12.75" customHeight="1">
      <c r="I534" s="52"/>
      <c r="J534" s="53"/>
    </row>
    <row r="535" spans="9:10" ht="12.75" customHeight="1">
      <c r="I535" s="52"/>
      <c r="J535" s="53"/>
    </row>
    <row r="536" spans="9:10" ht="12.75" customHeight="1">
      <c r="I536" s="52"/>
      <c r="J536" s="53"/>
    </row>
    <row r="537" spans="9:10" ht="12.75" customHeight="1">
      <c r="I537" s="52"/>
      <c r="J537" s="53"/>
    </row>
    <row r="538" spans="9:10" ht="12.75" customHeight="1">
      <c r="I538" s="52"/>
      <c r="J538" s="53"/>
    </row>
    <row r="539" spans="9:10" ht="12.75" customHeight="1">
      <c r="I539" s="52"/>
      <c r="J539" s="53"/>
    </row>
    <row r="540" spans="9:10" ht="12.75" customHeight="1">
      <c r="I540" s="52"/>
      <c r="J540" s="53"/>
    </row>
    <row r="541" spans="9:10" ht="12.75" customHeight="1">
      <c r="I541" s="52"/>
      <c r="J541" s="53"/>
    </row>
    <row r="542" spans="9:10" ht="12.75" customHeight="1">
      <c r="I542" s="52"/>
      <c r="J542" s="53"/>
    </row>
    <row r="543" spans="9:10" ht="12.75" customHeight="1">
      <c r="I543" s="52"/>
      <c r="J543" s="53"/>
    </row>
    <row r="544" spans="9:10" ht="12.75" customHeight="1">
      <c r="I544" s="52"/>
      <c r="J544" s="53"/>
    </row>
    <row r="545" spans="9:10" ht="12.75" customHeight="1">
      <c r="I545" s="52"/>
      <c r="J545" s="53"/>
    </row>
    <row r="546" spans="9:10" ht="12.75" customHeight="1">
      <c r="I546" s="52"/>
      <c r="J546" s="53"/>
    </row>
    <row r="547" spans="9:10" ht="12.75" customHeight="1">
      <c r="I547" s="52"/>
      <c r="J547" s="53"/>
    </row>
    <row r="548" spans="9:10" ht="12.75" customHeight="1">
      <c r="I548" s="52"/>
      <c r="J548" s="53"/>
    </row>
    <row r="549" spans="9:10" ht="12.75" customHeight="1">
      <c r="I549" s="52"/>
      <c r="J549" s="53"/>
    </row>
    <row r="550" spans="9:10" ht="12.75" customHeight="1">
      <c r="I550" s="52"/>
      <c r="J550" s="53"/>
    </row>
    <row r="551" spans="9:10" ht="12.75" customHeight="1">
      <c r="I551" s="52"/>
      <c r="J551" s="53"/>
    </row>
    <row r="552" spans="9:10" ht="12.75" customHeight="1">
      <c r="I552" s="52"/>
      <c r="J552" s="53"/>
    </row>
    <row r="553" spans="9:10" ht="12.75" customHeight="1">
      <c r="I553" s="52"/>
      <c r="J553" s="53"/>
    </row>
    <row r="554" spans="9:10" ht="12.75" customHeight="1">
      <c r="I554" s="52"/>
      <c r="J554" s="53"/>
    </row>
    <row r="555" spans="9:10" ht="12.75" customHeight="1">
      <c r="I555" s="52"/>
      <c r="J555" s="53"/>
    </row>
    <row r="556" spans="9:10" ht="12.75" customHeight="1">
      <c r="I556" s="52"/>
      <c r="J556" s="53"/>
    </row>
    <row r="557" spans="9:10" ht="12.75" customHeight="1">
      <c r="I557" s="52"/>
      <c r="J557" s="53"/>
    </row>
    <row r="558" spans="9:10" ht="12.75" customHeight="1">
      <c r="I558" s="52"/>
      <c r="J558" s="53"/>
    </row>
    <row r="559" spans="9:10" ht="12.75" customHeight="1">
      <c r="I559" s="52"/>
      <c r="J559" s="53"/>
    </row>
    <row r="560" spans="9:10" ht="12.75" customHeight="1">
      <c r="I560" s="52"/>
      <c r="J560" s="53"/>
    </row>
    <row r="561" spans="9:10" ht="12.75" customHeight="1">
      <c r="I561" s="52"/>
      <c r="J561" s="53"/>
    </row>
    <row r="562" spans="9:10" ht="12.75" customHeight="1">
      <c r="I562" s="52"/>
      <c r="J562" s="53"/>
    </row>
    <row r="563" spans="9:10" ht="12.75" customHeight="1">
      <c r="I563" s="52"/>
      <c r="J563" s="53"/>
    </row>
    <row r="564" spans="9:10" ht="12.75" customHeight="1">
      <c r="I564" s="52"/>
      <c r="J564" s="53"/>
    </row>
    <row r="565" spans="9:10" ht="12.75" customHeight="1">
      <c r="I565" s="52"/>
      <c r="J565" s="53"/>
    </row>
    <row r="566" spans="9:10" ht="12.75" customHeight="1">
      <c r="I566" s="52"/>
      <c r="J566" s="53"/>
    </row>
    <row r="567" spans="9:10" ht="12.75" customHeight="1">
      <c r="I567" s="52"/>
      <c r="J567" s="53"/>
    </row>
    <row r="568" spans="9:10" ht="12.75" customHeight="1">
      <c r="I568" s="52"/>
      <c r="J568" s="53"/>
    </row>
    <row r="569" spans="9:10" ht="12.75" customHeight="1">
      <c r="I569" s="52"/>
      <c r="J569" s="53"/>
    </row>
    <row r="570" spans="9:10" ht="12.75" customHeight="1">
      <c r="I570" s="52"/>
      <c r="J570" s="53"/>
    </row>
    <row r="571" spans="9:10" ht="12.75" customHeight="1">
      <c r="I571" s="52"/>
      <c r="J571" s="53"/>
    </row>
    <row r="572" spans="9:10" ht="12.75" customHeight="1">
      <c r="I572" s="52"/>
      <c r="J572" s="53"/>
    </row>
    <row r="573" spans="9:10" ht="12.75" customHeight="1">
      <c r="I573" s="52"/>
      <c r="J573" s="53"/>
    </row>
    <row r="574" spans="9:10" ht="12.75" customHeight="1">
      <c r="I574" s="52"/>
      <c r="J574" s="53"/>
    </row>
    <row r="575" spans="9:10" ht="12.75" customHeight="1">
      <c r="I575" s="52"/>
      <c r="J575" s="53"/>
    </row>
    <row r="576" spans="9:10" ht="12.75" customHeight="1">
      <c r="I576" s="52"/>
      <c r="J576" s="53"/>
    </row>
    <row r="577" spans="9:10" ht="12.75" customHeight="1">
      <c r="I577" s="52"/>
      <c r="J577" s="53"/>
    </row>
    <row r="578" spans="9:10" ht="12.75" customHeight="1">
      <c r="I578" s="52"/>
      <c r="J578" s="53"/>
    </row>
    <row r="579" spans="9:10" ht="12.75" customHeight="1">
      <c r="I579" s="52"/>
      <c r="J579" s="53"/>
    </row>
    <row r="580" spans="9:10" ht="12.75" customHeight="1">
      <c r="I580" s="52"/>
      <c r="J580" s="53"/>
    </row>
    <row r="581" spans="9:10" ht="12.75" customHeight="1">
      <c r="I581" s="52"/>
      <c r="J581" s="53"/>
    </row>
    <row r="582" spans="9:10" ht="12.75" customHeight="1">
      <c r="I582" s="52"/>
      <c r="J582" s="53"/>
    </row>
    <row r="583" spans="9:10" ht="12.75" customHeight="1">
      <c r="I583" s="52"/>
      <c r="J583" s="53"/>
    </row>
    <row r="584" spans="9:10" ht="12.75" customHeight="1">
      <c r="I584" s="52"/>
      <c r="J584" s="53"/>
    </row>
    <row r="585" spans="9:10" ht="12.75" customHeight="1">
      <c r="I585" s="52"/>
      <c r="J585" s="53"/>
    </row>
    <row r="586" spans="9:10" ht="12.75" customHeight="1">
      <c r="I586" s="52"/>
      <c r="J586" s="53"/>
    </row>
    <row r="587" spans="9:10" ht="12.75" customHeight="1">
      <c r="I587" s="52"/>
      <c r="J587" s="53"/>
    </row>
    <row r="588" spans="9:10" ht="12.75" customHeight="1">
      <c r="I588" s="52"/>
      <c r="J588" s="53"/>
    </row>
    <row r="589" spans="9:10" ht="12.75" customHeight="1">
      <c r="I589" s="52"/>
      <c r="J589" s="53"/>
    </row>
    <row r="590" spans="9:10" ht="12.75" customHeight="1">
      <c r="I590" s="52"/>
      <c r="J590" s="53"/>
    </row>
    <row r="591" spans="9:10" ht="12.75" customHeight="1">
      <c r="I591" s="52"/>
      <c r="J591" s="53"/>
    </row>
    <row r="592" spans="9:10" ht="12.75" customHeight="1">
      <c r="I592" s="52"/>
      <c r="J592" s="53"/>
    </row>
    <row r="593" spans="9:10" ht="12.75" customHeight="1">
      <c r="I593" s="52"/>
      <c r="J593" s="53"/>
    </row>
    <row r="594" spans="9:10" ht="12.75" customHeight="1">
      <c r="I594" s="52"/>
      <c r="J594" s="53"/>
    </row>
    <row r="595" spans="9:10" ht="12.75" customHeight="1">
      <c r="I595" s="52"/>
      <c r="J595" s="53"/>
    </row>
    <row r="596" spans="9:10" ht="12.75" customHeight="1">
      <c r="I596" s="52"/>
      <c r="J596" s="53"/>
    </row>
    <row r="597" spans="9:10" ht="12.75" customHeight="1">
      <c r="I597" s="52"/>
      <c r="J597" s="53"/>
    </row>
    <row r="598" spans="9:10" ht="12.75" customHeight="1">
      <c r="I598" s="52"/>
      <c r="J598" s="53"/>
    </row>
    <row r="599" spans="9:10" ht="12.75" customHeight="1">
      <c r="I599" s="52"/>
      <c r="J599" s="53"/>
    </row>
    <row r="600" spans="9:10" ht="12.75" customHeight="1">
      <c r="I600" s="52"/>
      <c r="J600" s="53"/>
    </row>
    <row r="601" spans="9:10" ht="12.75" customHeight="1">
      <c r="I601" s="52"/>
      <c r="J601" s="53"/>
    </row>
    <row r="602" spans="9:10" ht="12.75" customHeight="1">
      <c r="I602" s="52"/>
      <c r="J602" s="53"/>
    </row>
    <row r="603" spans="9:10" ht="12.75" customHeight="1">
      <c r="I603" s="52"/>
      <c r="J603" s="53"/>
    </row>
    <row r="604" spans="9:10" ht="12.75" customHeight="1">
      <c r="I604" s="52"/>
      <c r="J604" s="53"/>
    </row>
    <row r="605" spans="9:10" ht="12.75" customHeight="1">
      <c r="I605" s="52"/>
      <c r="J605" s="53"/>
    </row>
    <row r="606" spans="9:10" ht="12.75" customHeight="1">
      <c r="I606" s="52"/>
      <c r="J606" s="53"/>
    </row>
    <row r="607" spans="9:10" ht="12.75" customHeight="1">
      <c r="I607" s="52"/>
      <c r="J607" s="53"/>
    </row>
    <row r="608" spans="9:10" ht="12.75" customHeight="1">
      <c r="I608" s="52"/>
      <c r="J608" s="53"/>
    </row>
    <row r="609" spans="9:10" ht="12.75" customHeight="1">
      <c r="I609" s="52"/>
      <c r="J609" s="53"/>
    </row>
    <row r="610" spans="9:10" ht="12.75" customHeight="1">
      <c r="I610" s="52"/>
      <c r="J610" s="53"/>
    </row>
    <row r="611" spans="9:10" ht="12.75" customHeight="1">
      <c r="I611" s="52"/>
      <c r="J611" s="53"/>
    </row>
    <row r="612" spans="9:10" ht="12.75" customHeight="1">
      <c r="I612" s="52"/>
      <c r="J612" s="53"/>
    </row>
    <row r="613" spans="9:10" ht="12.75" customHeight="1">
      <c r="I613" s="52"/>
      <c r="J613" s="53"/>
    </row>
    <row r="614" spans="9:10" ht="12.75" customHeight="1">
      <c r="I614" s="52"/>
      <c r="J614" s="53"/>
    </row>
    <row r="615" spans="9:10" ht="12.75" customHeight="1">
      <c r="I615" s="52"/>
      <c r="J615" s="53"/>
    </row>
    <row r="616" spans="9:10" ht="12.75" customHeight="1">
      <c r="I616" s="52"/>
      <c r="J616" s="53"/>
    </row>
    <row r="617" spans="9:10" ht="12.75" customHeight="1">
      <c r="I617" s="52"/>
      <c r="J617" s="53"/>
    </row>
    <row r="618" spans="9:10" ht="12.75" customHeight="1">
      <c r="I618" s="52"/>
      <c r="J618" s="53"/>
    </row>
    <row r="619" spans="9:10" ht="12.75" customHeight="1">
      <c r="I619" s="52"/>
      <c r="J619" s="53"/>
    </row>
    <row r="620" spans="9:10" ht="12.75" customHeight="1">
      <c r="I620" s="52"/>
      <c r="J620" s="53"/>
    </row>
    <row r="621" spans="9:10" ht="12.75" customHeight="1">
      <c r="I621" s="52"/>
      <c r="J621" s="53"/>
    </row>
    <row r="622" spans="9:10" ht="12.75" customHeight="1">
      <c r="I622" s="52"/>
      <c r="J622" s="53"/>
    </row>
    <row r="623" spans="9:10" ht="12.75" customHeight="1">
      <c r="I623" s="52"/>
      <c r="J623" s="53"/>
    </row>
    <row r="624" spans="9:10" ht="12.75" customHeight="1">
      <c r="I624" s="52"/>
      <c r="J624" s="53"/>
    </row>
    <row r="625" spans="9:10" ht="12.75" customHeight="1">
      <c r="I625" s="52"/>
      <c r="J625" s="53"/>
    </row>
    <row r="626" spans="9:10" ht="12.75" customHeight="1">
      <c r="I626" s="52"/>
      <c r="J626" s="53"/>
    </row>
    <row r="627" spans="9:10" ht="12.75" customHeight="1">
      <c r="I627" s="52"/>
      <c r="J627" s="53"/>
    </row>
    <row r="628" spans="9:10" ht="12.75" customHeight="1">
      <c r="I628" s="52"/>
      <c r="J628" s="53"/>
    </row>
    <row r="629" spans="9:10" ht="12.75" customHeight="1">
      <c r="I629" s="52"/>
      <c r="J629" s="53"/>
    </row>
    <row r="630" spans="9:10" ht="12.75" customHeight="1">
      <c r="I630" s="52"/>
      <c r="J630" s="53"/>
    </row>
    <row r="631" spans="9:10" ht="12.75" customHeight="1">
      <c r="I631" s="52"/>
      <c r="J631" s="53"/>
    </row>
    <row r="632" spans="9:10" ht="12.75" customHeight="1">
      <c r="I632" s="52"/>
      <c r="J632" s="53"/>
    </row>
    <row r="633" spans="9:10" ht="12.75" customHeight="1">
      <c r="I633" s="52"/>
      <c r="J633" s="53"/>
    </row>
    <row r="634" spans="9:10" ht="12.75" customHeight="1">
      <c r="I634" s="52"/>
      <c r="J634" s="53"/>
    </row>
    <row r="635" spans="9:10" ht="12.75" customHeight="1">
      <c r="I635" s="52"/>
      <c r="J635" s="53"/>
    </row>
    <row r="636" spans="9:10" ht="12.75" customHeight="1">
      <c r="I636" s="52"/>
      <c r="J636" s="53"/>
    </row>
    <row r="637" spans="9:10" ht="12.75" customHeight="1">
      <c r="I637" s="52"/>
      <c r="J637" s="53"/>
    </row>
    <row r="638" spans="9:10" ht="12.75" customHeight="1">
      <c r="I638" s="52"/>
      <c r="J638" s="53"/>
    </row>
    <row r="639" spans="9:10" ht="12.75" customHeight="1">
      <c r="I639" s="52"/>
      <c r="J639" s="53"/>
    </row>
    <row r="640" spans="9:10" ht="12.75" customHeight="1">
      <c r="I640" s="52"/>
      <c r="J640" s="53"/>
    </row>
    <row r="641" spans="9:10" ht="12.75" customHeight="1">
      <c r="I641" s="52"/>
      <c r="J641" s="53"/>
    </row>
    <row r="642" spans="9:10" ht="12.75" customHeight="1">
      <c r="I642" s="52"/>
      <c r="J642" s="53"/>
    </row>
    <row r="643" spans="9:10" ht="12.75" customHeight="1">
      <c r="I643" s="52"/>
      <c r="J643" s="53"/>
    </row>
    <row r="644" spans="9:10" ht="12.75" customHeight="1">
      <c r="I644" s="52"/>
      <c r="J644" s="53"/>
    </row>
    <row r="645" spans="9:10" ht="12.75" customHeight="1">
      <c r="I645" s="52"/>
      <c r="J645" s="53"/>
    </row>
    <row r="646" spans="9:10" ht="12.75" customHeight="1">
      <c r="I646" s="52"/>
      <c r="J646" s="53"/>
    </row>
    <row r="647" spans="9:10" ht="12.75" customHeight="1">
      <c r="I647" s="52"/>
      <c r="J647" s="53"/>
    </row>
    <row r="648" spans="9:10" ht="12.75" customHeight="1">
      <c r="I648" s="52"/>
      <c r="J648" s="53"/>
    </row>
    <row r="649" spans="9:10" ht="12.75" customHeight="1">
      <c r="I649" s="52"/>
      <c r="J649" s="53"/>
    </row>
    <row r="650" spans="9:10" ht="12.75" customHeight="1">
      <c r="I650" s="52"/>
      <c r="J650" s="53"/>
    </row>
    <row r="651" spans="9:10" ht="12.75" customHeight="1">
      <c r="I651" s="52"/>
      <c r="J651" s="53"/>
    </row>
    <row r="652" spans="9:10" ht="12.75" customHeight="1">
      <c r="I652" s="52"/>
      <c r="J652" s="53"/>
    </row>
    <row r="653" spans="9:10" ht="12.75" customHeight="1">
      <c r="I653" s="52"/>
      <c r="J653" s="53"/>
    </row>
    <row r="654" spans="9:10" ht="12.75" customHeight="1">
      <c r="I654" s="52"/>
      <c r="J654" s="53"/>
    </row>
    <row r="655" spans="9:10" ht="12.75" customHeight="1">
      <c r="I655" s="52"/>
      <c r="J655" s="53"/>
    </row>
    <row r="656" spans="9:10" ht="12.75" customHeight="1">
      <c r="I656" s="52"/>
      <c r="J656" s="53"/>
    </row>
    <row r="657" spans="9:10" ht="12.75" customHeight="1">
      <c r="I657" s="52"/>
      <c r="J657" s="53"/>
    </row>
    <row r="658" spans="9:10" ht="12.75" customHeight="1">
      <c r="I658" s="52"/>
      <c r="J658" s="53"/>
    </row>
    <row r="659" spans="9:10" ht="12.75" customHeight="1">
      <c r="I659" s="52"/>
      <c r="J659" s="53"/>
    </row>
    <row r="660" spans="9:10" ht="12.75" customHeight="1">
      <c r="I660" s="52"/>
      <c r="J660" s="53"/>
    </row>
    <row r="661" spans="9:10" ht="12.75" customHeight="1">
      <c r="I661" s="52"/>
      <c r="J661" s="53"/>
    </row>
    <row r="662" spans="9:10" ht="12.75" customHeight="1">
      <c r="I662" s="52"/>
      <c r="J662" s="53"/>
    </row>
    <row r="663" spans="9:10" ht="12.75" customHeight="1">
      <c r="I663" s="52"/>
      <c r="J663" s="53"/>
    </row>
    <row r="664" spans="9:10" ht="12.75" customHeight="1">
      <c r="I664" s="52"/>
      <c r="J664" s="53"/>
    </row>
    <row r="665" spans="9:10" ht="12.75" customHeight="1">
      <c r="I665" s="52"/>
      <c r="J665" s="53"/>
    </row>
    <row r="666" spans="9:10" ht="12.75" customHeight="1">
      <c r="I666" s="52"/>
      <c r="J666" s="53"/>
    </row>
    <row r="667" spans="9:10" ht="12.75" customHeight="1">
      <c r="I667" s="52"/>
      <c r="J667" s="53"/>
    </row>
    <row r="668" spans="9:10" ht="12.75" customHeight="1">
      <c r="I668" s="52"/>
      <c r="J668" s="53"/>
    </row>
    <row r="669" spans="9:10" ht="12.75" customHeight="1">
      <c r="I669" s="52"/>
      <c r="J669" s="53"/>
    </row>
    <row r="670" spans="9:10" ht="12.75" customHeight="1">
      <c r="I670" s="52"/>
      <c r="J670" s="53"/>
    </row>
    <row r="671" spans="9:10" ht="12.75" customHeight="1">
      <c r="I671" s="52"/>
      <c r="J671" s="53"/>
    </row>
    <row r="672" spans="9:10" ht="12.75" customHeight="1">
      <c r="I672" s="52"/>
      <c r="J672" s="53"/>
    </row>
    <row r="673" spans="9:10" ht="12.75" customHeight="1">
      <c r="I673" s="52"/>
      <c r="J673" s="53"/>
    </row>
    <row r="674" spans="9:10" ht="12.75" customHeight="1">
      <c r="I674" s="52"/>
      <c r="J674" s="53"/>
    </row>
    <row r="675" spans="9:10" ht="12.75" customHeight="1">
      <c r="I675" s="52"/>
      <c r="J675" s="53"/>
    </row>
    <row r="676" spans="9:10" ht="12.75" customHeight="1">
      <c r="I676" s="52"/>
      <c r="J676" s="53"/>
    </row>
    <row r="677" spans="9:10" ht="12.75" customHeight="1">
      <c r="I677" s="52"/>
      <c r="J677" s="53"/>
    </row>
    <row r="678" spans="9:10" ht="12.75" customHeight="1">
      <c r="I678" s="52"/>
      <c r="J678" s="53"/>
    </row>
    <row r="679" spans="9:10" ht="12.75" customHeight="1">
      <c r="I679" s="52"/>
      <c r="J679" s="53"/>
    </row>
    <row r="680" spans="9:10" ht="12.75" customHeight="1">
      <c r="I680" s="52"/>
      <c r="J680" s="53"/>
    </row>
    <row r="681" spans="9:10" ht="12.75" customHeight="1">
      <c r="I681" s="52"/>
      <c r="J681" s="53"/>
    </row>
    <row r="682" spans="9:10" ht="12.75" customHeight="1">
      <c r="I682" s="52"/>
      <c r="J682" s="53"/>
    </row>
    <row r="683" spans="9:10" ht="12.75" customHeight="1">
      <c r="I683" s="52"/>
      <c r="J683" s="53"/>
    </row>
    <row r="684" spans="9:10" ht="12.75" customHeight="1">
      <c r="I684" s="52"/>
      <c r="J684" s="53"/>
    </row>
    <row r="685" spans="9:10" ht="12.75" customHeight="1">
      <c r="I685" s="52"/>
      <c r="J685" s="53"/>
    </row>
    <row r="686" spans="9:10" ht="12.75" customHeight="1">
      <c r="I686" s="52"/>
      <c r="J686" s="53"/>
    </row>
    <row r="687" spans="9:10" ht="12.75" customHeight="1">
      <c r="I687" s="52"/>
      <c r="J687" s="53"/>
    </row>
    <row r="688" spans="9:10" ht="12.75" customHeight="1">
      <c r="I688" s="52"/>
      <c r="J688" s="53"/>
    </row>
    <row r="689" spans="9:10" ht="12.75" customHeight="1">
      <c r="I689" s="52"/>
      <c r="J689" s="53"/>
    </row>
    <row r="690" spans="9:10" ht="12.75" customHeight="1">
      <c r="I690" s="52"/>
      <c r="J690" s="53"/>
    </row>
    <row r="691" spans="9:10" ht="12.75" customHeight="1">
      <c r="I691" s="52"/>
      <c r="J691" s="53"/>
    </row>
    <row r="692" spans="9:10" ht="12.75" customHeight="1">
      <c r="I692" s="52"/>
      <c r="J692" s="53"/>
    </row>
    <row r="693" spans="9:10" ht="12.75" customHeight="1">
      <c r="I693" s="52"/>
      <c r="J693" s="53"/>
    </row>
    <row r="694" spans="9:10" ht="12.75" customHeight="1">
      <c r="I694" s="52"/>
      <c r="J694" s="53"/>
    </row>
    <row r="695" spans="9:10" ht="12.75" customHeight="1">
      <c r="I695" s="52"/>
      <c r="J695" s="53"/>
    </row>
    <row r="696" spans="9:10" ht="12.75" customHeight="1">
      <c r="I696" s="52"/>
      <c r="J696" s="53"/>
    </row>
    <row r="697" spans="9:10" ht="12.75" customHeight="1">
      <c r="I697" s="52"/>
      <c r="J697" s="53"/>
    </row>
    <row r="698" spans="9:10" ht="12.75" customHeight="1">
      <c r="I698" s="52"/>
      <c r="J698" s="53"/>
    </row>
    <row r="699" spans="9:10" ht="12.75" customHeight="1">
      <c r="I699" s="52"/>
      <c r="J699" s="53"/>
    </row>
    <row r="700" spans="9:10" ht="12.75" customHeight="1">
      <c r="I700" s="52"/>
      <c r="J700" s="53"/>
    </row>
    <row r="701" spans="9:10" ht="12.75" customHeight="1">
      <c r="I701" s="52"/>
      <c r="J701" s="53"/>
    </row>
    <row r="702" spans="9:10" ht="12.75" customHeight="1">
      <c r="I702" s="52"/>
      <c r="J702" s="53"/>
    </row>
    <row r="703" spans="9:10" ht="12.75" customHeight="1">
      <c r="I703" s="52"/>
      <c r="J703" s="53"/>
    </row>
    <row r="704" spans="9:10" ht="12.75" customHeight="1">
      <c r="I704" s="52"/>
      <c r="J704" s="53"/>
    </row>
    <row r="705" spans="9:10" ht="12.75" customHeight="1">
      <c r="I705" s="52"/>
      <c r="J705" s="53"/>
    </row>
    <row r="706" spans="9:10" ht="12.75" customHeight="1">
      <c r="I706" s="52"/>
      <c r="J706" s="53"/>
    </row>
    <row r="707" spans="9:10" ht="12.75" customHeight="1">
      <c r="I707" s="52"/>
      <c r="J707" s="53"/>
    </row>
    <row r="708" spans="9:10" ht="12.75" customHeight="1">
      <c r="I708" s="52"/>
      <c r="J708" s="53"/>
    </row>
    <row r="709" spans="9:10" ht="12.75" customHeight="1">
      <c r="I709" s="52"/>
      <c r="J709" s="53"/>
    </row>
    <row r="710" spans="9:10" ht="12.75" customHeight="1">
      <c r="I710" s="52"/>
      <c r="J710" s="53"/>
    </row>
    <row r="711" spans="9:10" ht="12.75" customHeight="1">
      <c r="I711" s="52"/>
      <c r="J711" s="53"/>
    </row>
    <row r="712" spans="9:10" ht="12.75" customHeight="1">
      <c r="I712" s="52"/>
      <c r="J712" s="53"/>
    </row>
    <row r="713" spans="9:10" ht="12.75" customHeight="1">
      <c r="I713" s="52"/>
      <c r="J713" s="53"/>
    </row>
    <row r="714" spans="9:10" ht="12.75" customHeight="1">
      <c r="I714" s="52"/>
      <c r="J714" s="53"/>
    </row>
    <row r="715" spans="9:10" ht="12.75" customHeight="1">
      <c r="I715" s="52"/>
      <c r="J715" s="53"/>
    </row>
    <row r="716" spans="9:10" ht="12.75" customHeight="1">
      <c r="I716" s="52"/>
      <c r="J716" s="53"/>
    </row>
    <row r="717" spans="9:10" ht="12.75" customHeight="1">
      <c r="I717" s="52"/>
      <c r="J717" s="53"/>
    </row>
    <row r="718" spans="9:10" ht="12.75" customHeight="1">
      <c r="I718" s="52"/>
      <c r="J718" s="53"/>
    </row>
    <row r="719" spans="9:10" ht="12.75" customHeight="1">
      <c r="I719" s="52"/>
      <c r="J719" s="53"/>
    </row>
    <row r="720" spans="9:10" ht="12.75" customHeight="1">
      <c r="I720" s="52"/>
      <c r="J720" s="53"/>
    </row>
    <row r="721" spans="9:10" ht="12.75" customHeight="1">
      <c r="I721" s="52"/>
      <c r="J721" s="53"/>
    </row>
    <row r="722" spans="9:10" ht="12.75" customHeight="1">
      <c r="I722" s="52"/>
      <c r="J722" s="53"/>
    </row>
    <row r="723" spans="9:10" ht="12.75" customHeight="1">
      <c r="I723" s="52"/>
      <c r="J723" s="53"/>
    </row>
    <row r="724" spans="9:10" ht="12.75" customHeight="1">
      <c r="I724" s="52"/>
      <c r="J724" s="53"/>
    </row>
    <row r="725" spans="9:10" ht="12.75" customHeight="1">
      <c r="I725" s="52"/>
      <c r="J725" s="53"/>
    </row>
    <row r="726" spans="9:10" ht="12.75" customHeight="1">
      <c r="I726" s="52"/>
      <c r="J726" s="53"/>
    </row>
    <row r="727" spans="9:10" ht="12.75" customHeight="1">
      <c r="I727" s="52"/>
      <c r="J727" s="53"/>
    </row>
    <row r="728" spans="9:10" ht="12.75" customHeight="1">
      <c r="I728" s="52"/>
      <c r="J728" s="53"/>
    </row>
    <row r="729" spans="9:10" ht="12.75" customHeight="1">
      <c r="I729" s="52"/>
      <c r="J729" s="53"/>
    </row>
    <row r="730" spans="9:10" ht="12.75" customHeight="1">
      <c r="I730" s="52"/>
      <c r="J730" s="53"/>
    </row>
    <row r="731" spans="9:10" ht="12.75" customHeight="1">
      <c r="I731" s="52"/>
      <c r="J731" s="53"/>
    </row>
    <row r="732" spans="9:10" ht="12.75" customHeight="1">
      <c r="I732" s="52"/>
      <c r="J732" s="53"/>
    </row>
    <row r="733" spans="9:10" ht="12.75" customHeight="1">
      <c r="I733" s="52"/>
      <c r="J733" s="53"/>
    </row>
    <row r="734" spans="9:10" ht="12.75" customHeight="1">
      <c r="I734" s="52"/>
      <c r="J734" s="53"/>
    </row>
    <row r="735" spans="9:10" ht="12.75" customHeight="1">
      <c r="I735" s="52"/>
      <c r="J735" s="53"/>
    </row>
    <row r="736" spans="9:10" ht="12.75" customHeight="1">
      <c r="I736" s="52"/>
      <c r="J736" s="53"/>
    </row>
    <row r="737" spans="9:10" ht="12.75" customHeight="1">
      <c r="I737" s="52"/>
      <c r="J737" s="53"/>
    </row>
    <row r="738" spans="9:10" ht="12.75" customHeight="1">
      <c r="I738" s="52"/>
      <c r="J738" s="53"/>
    </row>
    <row r="739" spans="9:10" ht="12.75" customHeight="1">
      <c r="I739" s="52"/>
      <c r="J739" s="53"/>
    </row>
    <row r="740" spans="9:10" ht="12.75" customHeight="1">
      <c r="I740" s="52"/>
      <c r="J740" s="53"/>
    </row>
    <row r="741" spans="9:10" ht="12.75" customHeight="1">
      <c r="I741" s="52"/>
      <c r="J741" s="53"/>
    </row>
    <row r="742" spans="9:10" ht="12.75" customHeight="1">
      <c r="I742" s="52"/>
      <c r="J742" s="53"/>
    </row>
    <row r="743" spans="9:10" ht="12.75" customHeight="1">
      <c r="I743" s="52"/>
      <c r="J743" s="53"/>
    </row>
    <row r="744" spans="9:10" ht="12.75" customHeight="1">
      <c r="I744" s="52"/>
      <c r="J744" s="53"/>
    </row>
    <row r="745" spans="9:10" ht="12.75" customHeight="1">
      <c r="I745" s="52"/>
      <c r="J745" s="53"/>
    </row>
    <row r="746" spans="9:10" ht="12.75" customHeight="1">
      <c r="I746" s="52"/>
      <c r="J746" s="53"/>
    </row>
    <row r="747" spans="9:10" ht="12.75" customHeight="1">
      <c r="I747" s="52"/>
      <c r="J747" s="53"/>
    </row>
    <row r="748" spans="9:10" ht="12.75" customHeight="1">
      <c r="I748" s="52"/>
      <c r="J748" s="53"/>
    </row>
    <row r="749" spans="9:10" ht="12.75" customHeight="1">
      <c r="I749" s="52"/>
      <c r="J749" s="53"/>
    </row>
    <row r="750" spans="9:10" ht="12.75" customHeight="1">
      <c r="I750" s="52"/>
      <c r="J750" s="53"/>
    </row>
    <row r="751" spans="9:10" ht="12.75" customHeight="1">
      <c r="I751" s="52"/>
      <c r="J751" s="53"/>
    </row>
    <row r="752" spans="9:10" ht="12.75" customHeight="1">
      <c r="I752" s="52"/>
      <c r="J752" s="53"/>
    </row>
    <row r="753" spans="9:10" ht="12.75" customHeight="1">
      <c r="I753" s="52"/>
      <c r="J753" s="53"/>
    </row>
    <row r="754" spans="9:10" ht="12.75" customHeight="1">
      <c r="I754" s="52"/>
      <c r="J754" s="53"/>
    </row>
    <row r="755" spans="9:10" ht="12.75" customHeight="1">
      <c r="I755" s="52"/>
      <c r="J755" s="53"/>
    </row>
    <row r="756" spans="9:10" ht="12.75" customHeight="1">
      <c r="I756" s="52"/>
      <c r="J756" s="53"/>
    </row>
    <row r="757" spans="9:10" ht="12.75" customHeight="1">
      <c r="I757" s="52"/>
      <c r="J757" s="53"/>
    </row>
    <row r="758" spans="9:10" ht="12.75" customHeight="1">
      <c r="I758" s="52"/>
      <c r="J758" s="53"/>
    </row>
    <row r="759" spans="9:10" ht="12.75" customHeight="1">
      <c r="I759" s="52"/>
      <c r="J759" s="53"/>
    </row>
    <row r="760" spans="9:10" ht="12.75" customHeight="1">
      <c r="I760" s="52"/>
      <c r="J760" s="53"/>
    </row>
    <row r="761" spans="9:10" ht="12.75" customHeight="1">
      <c r="I761" s="52"/>
      <c r="J761" s="53"/>
    </row>
    <row r="762" spans="9:10" ht="12.75" customHeight="1">
      <c r="I762" s="52"/>
      <c r="J762" s="53"/>
    </row>
    <row r="763" spans="9:10" ht="12.75" customHeight="1">
      <c r="I763" s="52"/>
      <c r="J763" s="53"/>
    </row>
    <row r="764" spans="9:10" ht="12.75" customHeight="1">
      <c r="I764" s="52"/>
      <c r="J764" s="53"/>
    </row>
    <row r="765" spans="9:10" ht="12.75" customHeight="1">
      <c r="I765" s="52"/>
      <c r="J765" s="53"/>
    </row>
    <row r="766" spans="9:10" ht="12.75" customHeight="1">
      <c r="I766" s="52"/>
      <c r="J766" s="53"/>
    </row>
    <row r="767" spans="9:10" ht="12.75" customHeight="1">
      <c r="I767" s="52"/>
      <c r="J767" s="53"/>
    </row>
    <row r="768" spans="9:10" ht="12.75" customHeight="1">
      <c r="I768" s="52"/>
      <c r="J768" s="53"/>
    </row>
    <row r="769" spans="9:10" ht="12.75" customHeight="1">
      <c r="I769" s="52"/>
      <c r="J769" s="53"/>
    </row>
    <row r="770" spans="9:10" ht="12.75" customHeight="1">
      <c r="I770" s="52"/>
      <c r="J770" s="53"/>
    </row>
    <row r="771" spans="9:10" ht="12.75" customHeight="1">
      <c r="I771" s="52"/>
      <c r="J771" s="53"/>
    </row>
    <row r="772" spans="9:10" ht="12.75" customHeight="1">
      <c r="I772" s="52"/>
      <c r="J772" s="53"/>
    </row>
    <row r="773" spans="9:10" ht="12.75" customHeight="1">
      <c r="I773" s="52"/>
      <c r="J773" s="53"/>
    </row>
    <row r="774" spans="9:10" ht="12.75" customHeight="1">
      <c r="I774" s="52"/>
      <c r="J774" s="53"/>
    </row>
    <row r="775" spans="9:10" ht="12.75" customHeight="1">
      <c r="I775" s="52"/>
      <c r="J775" s="53"/>
    </row>
    <row r="776" spans="9:10" ht="12.75" customHeight="1">
      <c r="I776" s="52"/>
      <c r="J776" s="53"/>
    </row>
    <row r="777" spans="9:10" ht="12.75" customHeight="1">
      <c r="I777" s="52"/>
      <c r="J777" s="53"/>
    </row>
    <row r="778" spans="9:10" ht="12.75" customHeight="1">
      <c r="I778" s="52"/>
      <c r="J778" s="53"/>
    </row>
    <row r="779" spans="9:10" ht="12.75" customHeight="1">
      <c r="I779" s="52"/>
      <c r="J779" s="53"/>
    </row>
    <row r="780" spans="9:10" ht="12.75" customHeight="1">
      <c r="I780" s="52"/>
      <c r="J780" s="53"/>
    </row>
    <row r="781" spans="9:10" ht="12.75" customHeight="1">
      <c r="I781" s="52"/>
      <c r="J781" s="53"/>
    </row>
    <row r="782" spans="9:10" ht="12.75" customHeight="1">
      <c r="I782" s="52"/>
      <c r="J782" s="53"/>
    </row>
    <row r="783" spans="9:10" ht="12.75" customHeight="1">
      <c r="I783" s="52"/>
      <c r="J783" s="53"/>
    </row>
    <row r="784" spans="9:10" ht="12.75" customHeight="1">
      <c r="I784" s="52"/>
      <c r="J784" s="53"/>
    </row>
    <row r="785" spans="9:10" ht="12.75" customHeight="1">
      <c r="I785" s="52"/>
      <c r="J785" s="53"/>
    </row>
    <row r="786" spans="9:10" ht="12.75" customHeight="1">
      <c r="I786" s="52"/>
      <c r="J786" s="53"/>
    </row>
    <row r="787" spans="9:10" ht="12.75" customHeight="1">
      <c r="I787" s="52"/>
      <c r="J787" s="53"/>
    </row>
    <row r="788" spans="9:10" ht="12.75" customHeight="1">
      <c r="I788" s="52"/>
      <c r="J788" s="53"/>
    </row>
    <row r="789" spans="9:10" ht="12.75" customHeight="1">
      <c r="I789" s="52"/>
      <c r="J789" s="53"/>
    </row>
    <row r="790" spans="9:10" ht="12.75" customHeight="1">
      <c r="I790" s="52"/>
      <c r="J790" s="53"/>
    </row>
    <row r="791" spans="9:10" ht="12.75" customHeight="1">
      <c r="I791" s="52"/>
      <c r="J791" s="53"/>
    </row>
    <row r="792" spans="9:10" ht="12.75" customHeight="1">
      <c r="I792" s="52"/>
      <c r="J792" s="53"/>
    </row>
    <row r="793" spans="9:10" ht="12.75" customHeight="1">
      <c r="I793" s="52"/>
      <c r="J793" s="53"/>
    </row>
    <row r="794" spans="9:10" ht="12.75" customHeight="1">
      <c r="I794" s="52"/>
      <c r="J794" s="53"/>
    </row>
    <row r="795" spans="9:10" ht="12.75" customHeight="1">
      <c r="I795" s="52"/>
      <c r="J795" s="53"/>
    </row>
    <row r="796" spans="9:10" ht="12.75" customHeight="1">
      <c r="I796" s="52"/>
      <c r="J796" s="53"/>
    </row>
    <row r="797" spans="9:10" ht="12.75" customHeight="1">
      <c r="I797" s="52"/>
      <c r="J797" s="53"/>
    </row>
    <row r="798" spans="9:10" ht="12.75" customHeight="1">
      <c r="I798" s="52"/>
      <c r="J798" s="53"/>
    </row>
    <row r="799" spans="9:10" ht="12.75" customHeight="1">
      <c r="I799" s="52"/>
      <c r="J799" s="53"/>
    </row>
    <row r="800" spans="9:10" ht="12.75" customHeight="1">
      <c r="I800" s="52"/>
      <c r="J800" s="53"/>
    </row>
    <row r="801" spans="9:10" ht="12.75" customHeight="1">
      <c r="I801" s="52"/>
      <c r="J801" s="53"/>
    </row>
    <row r="802" spans="9:10" ht="12.75" customHeight="1">
      <c r="I802" s="52"/>
      <c r="J802" s="53"/>
    </row>
    <row r="803" spans="9:10" ht="12.75" customHeight="1">
      <c r="I803" s="52"/>
      <c r="J803" s="53"/>
    </row>
    <row r="804" spans="9:10" ht="12.75" customHeight="1">
      <c r="I804" s="52"/>
      <c r="J804" s="53"/>
    </row>
    <row r="805" spans="9:10" ht="12.75" customHeight="1">
      <c r="I805" s="52"/>
      <c r="J805" s="53"/>
    </row>
    <row r="806" spans="9:10" ht="12.75" customHeight="1">
      <c r="I806" s="52"/>
      <c r="J806" s="53"/>
    </row>
    <row r="807" spans="9:10" ht="12.75" customHeight="1">
      <c r="I807" s="52"/>
      <c r="J807" s="53"/>
    </row>
    <row r="808" spans="9:10" ht="12.75" customHeight="1">
      <c r="I808" s="52"/>
      <c r="J808" s="53"/>
    </row>
    <row r="809" spans="9:10" ht="12.75" customHeight="1">
      <c r="I809" s="52"/>
      <c r="J809" s="53"/>
    </row>
    <row r="810" spans="9:10" ht="12.75" customHeight="1">
      <c r="I810" s="52"/>
      <c r="J810" s="53"/>
    </row>
    <row r="811" spans="9:10" ht="12.75" customHeight="1">
      <c r="I811" s="52"/>
      <c r="J811" s="53"/>
    </row>
    <row r="812" spans="9:10" ht="12.75" customHeight="1">
      <c r="I812" s="52"/>
      <c r="J812" s="53"/>
    </row>
    <row r="813" spans="9:10" ht="12.75" customHeight="1">
      <c r="I813" s="52"/>
      <c r="J813" s="53"/>
    </row>
    <row r="814" spans="9:10" ht="12.75" customHeight="1">
      <c r="I814" s="52"/>
      <c r="J814" s="53"/>
    </row>
    <row r="815" spans="9:10" ht="12.75" customHeight="1">
      <c r="I815" s="52"/>
      <c r="J815" s="53"/>
    </row>
    <row r="816" spans="9:10" ht="12.75" customHeight="1">
      <c r="I816" s="52"/>
      <c r="J816" s="53"/>
    </row>
    <row r="817" spans="9:10" ht="12.75" customHeight="1">
      <c r="I817" s="52"/>
      <c r="J817" s="53"/>
    </row>
    <row r="818" spans="9:10" ht="12.75" customHeight="1">
      <c r="I818" s="52"/>
      <c r="J818" s="53"/>
    </row>
    <row r="819" spans="9:10" ht="12.75" customHeight="1">
      <c r="I819" s="52"/>
      <c r="J819" s="53"/>
    </row>
    <row r="820" spans="9:10" ht="12.75" customHeight="1">
      <c r="I820" s="52"/>
      <c r="J820" s="53"/>
    </row>
    <row r="821" spans="9:10" ht="12.75" customHeight="1">
      <c r="I821" s="52"/>
      <c r="J821" s="53"/>
    </row>
    <row r="822" spans="9:10" ht="12.75" customHeight="1">
      <c r="I822" s="52"/>
      <c r="J822" s="53"/>
    </row>
    <row r="823" spans="9:10" ht="12.75" customHeight="1">
      <c r="I823" s="52"/>
      <c r="J823" s="53"/>
    </row>
    <row r="824" spans="9:10" ht="12.75" customHeight="1">
      <c r="I824" s="52"/>
      <c r="J824" s="53"/>
    </row>
    <row r="825" spans="9:10" ht="12.75" customHeight="1">
      <c r="I825" s="52"/>
      <c r="J825" s="53"/>
    </row>
    <row r="826" spans="9:10" ht="12.75" customHeight="1">
      <c r="I826" s="52"/>
      <c r="J826" s="53"/>
    </row>
    <row r="827" spans="9:10" ht="12.75" customHeight="1">
      <c r="I827" s="52"/>
      <c r="J827" s="53"/>
    </row>
    <row r="828" spans="9:10" ht="12.75" customHeight="1">
      <c r="I828" s="52"/>
      <c r="J828" s="53"/>
    </row>
    <row r="829" spans="9:10" ht="12.75" customHeight="1">
      <c r="I829" s="52"/>
      <c r="J829" s="53"/>
    </row>
    <row r="830" spans="9:10" ht="12.75" customHeight="1">
      <c r="I830" s="52"/>
      <c r="J830" s="53"/>
    </row>
    <row r="831" spans="9:10" ht="12.75" customHeight="1">
      <c r="I831" s="52"/>
      <c r="J831" s="53"/>
    </row>
    <row r="832" spans="9:10" ht="12.75" customHeight="1">
      <c r="I832" s="52"/>
      <c r="J832" s="53"/>
    </row>
    <row r="833" spans="9:10" ht="12.75" customHeight="1">
      <c r="I833" s="52"/>
      <c r="J833" s="53"/>
    </row>
    <row r="834" spans="9:10" ht="12.75" customHeight="1">
      <c r="I834" s="52"/>
      <c r="J834" s="53"/>
    </row>
    <row r="835" spans="9:10" ht="12.75" customHeight="1">
      <c r="I835" s="52"/>
      <c r="J835" s="53"/>
    </row>
    <row r="836" spans="9:10" ht="12.75" customHeight="1">
      <c r="I836" s="52"/>
      <c r="J836" s="53"/>
    </row>
    <row r="837" spans="9:10" ht="12.75" customHeight="1">
      <c r="I837" s="52"/>
      <c r="J837" s="53"/>
    </row>
    <row r="838" spans="9:10" ht="12.75" customHeight="1">
      <c r="I838" s="52"/>
      <c r="J838" s="53"/>
    </row>
    <row r="839" spans="9:10" ht="12.75" customHeight="1">
      <c r="I839" s="52"/>
      <c r="J839" s="53"/>
    </row>
    <row r="840" spans="9:10" ht="12.75" customHeight="1">
      <c r="I840" s="52"/>
      <c r="J840" s="53"/>
    </row>
    <row r="841" spans="9:10" ht="12.75" customHeight="1">
      <c r="I841" s="52"/>
      <c r="J841" s="53"/>
    </row>
    <row r="842" spans="9:10" ht="12.75" customHeight="1">
      <c r="I842" s="52"/>
      <c r="J842" s="53"/>
    </row>
    <row r="843" spans="9:10" ht="12.75" customHeight="1">
      <c r="I843" s="52"/>
      <c r="J843" s="53"/>
    </row>
    <row r="844" spans="9:10" ht="12.75" customHeight="1">
      <c r="I844" s="52"/>
      <c r="J844" s="53"/>
    </row>
    <row r="845" spans="9:10" ht="12.75" customHeight="1">
      <c r="I845" s="52"/>
      <c r="J845" s="53"/>
    </row>
    <row r="846" spans="9:10" ht="12.75" customHeight="1">
      <c r="I846" s="52"/>
      <c r="J846" s="53"/>
    </row>
    <row r="847" spans="9:10" ht="12.75" customHeight="1">
      <c r="I847" s="52"/>
      <c r="J847" s="53"/>
    </row>
    <row r="848" spans="9:10" ht="12.75" customHeight="1">
      <c r="I848" s="52"/>
      <c r="J848" s="53"/>
    </row>
    <row r="849" spans="9:10" ht="12.75" customHeight="1">
      <c r="I849" s="52"/>
      <c r="J849" s="53"/>
    </row>
    <row r="850" spans="9:10" ht="12.75" customHeight="1">
      <c r="I850" s="52"/>
      <c r="J850" s="53"/>
    </row>
    <row r="851" spans="9:10" ht="12.75" customHeight="1">
      <c r="I851" s="52"/>
      <c r="J851" s="53"/>
    </row>
    <row r="852" spans="9:10" ht="12.75" customHeight="1">
      <c r="I852" s="52"/>
      <c r="J852" s="53"/>
    </row>
    <row r="853" spans="9:10" ht="12.75" customHeight="1">
      <c r="I853" s="52"/>
      <c r="J853" s="53"/>
    </row>
    <row r="854" spans="9:10" ht="12.75" customHeight="1">
      <c r="I854" s="52"/>
      <c r="J854" s="53"/>
    </row>
    <row r="855" spans="9:10" ht="12.75" customHeight="1">
      <c r="I855" s="52"/>
      <c r="J855" s="53"/>
    </row>
    <row r="856" spans="9:10" ht="12.75" customHeight="1">
      <c r="I856" s="52"/>
      <c r="J856" s="53"/>
    </row>
    <row r="857" spans="9:10" ht="12.75" customHeight="1">
      <c r="I857" s="52"/>
      <c r="J857" s="53"/>
    </row>
    <row r="858" spans="9:10" ht="12.75" customHeight="1">
      <c r="I858" s="52"/>
      <c r="J858" s="53"/>
    </row>
    <row r="859" spans="9:10" ht="12.75" customHeight="1">
      <c r="I859" s="52"/>
      <c r="J859" s="53"/>
    </row>
    <row r="860" spans="9:10" ht="12.75" customHeight="1">
      <c r="I860" s="52"/>
      <c r="J860" s="53"/>
    </row>
    <row r="861" spans="9:10" ht="12.75" customHeight="1">
      <c r="I861" s="52"/>
      <c r="J861" s="53"/>
    </row>
    <row r="862" spans="9:10" ht="12.75" customHeight="1">
      <c r="I862" s="52"/>
      <c r="J862" s="53"/>
    </row>
    <row r="863" spans="9:10" ht="12.75" customHeight="1">
      <c r="I863" s="52"/>
      <c r="J863" s="53"/>
    </row>
    <row r="864" spans="9:10" ht="12.75" customHeight="1">
      <c r="I864" s="52"/>
      <c r="J864" s="53"/>
    </row>
    <row r="865" spans="9:10" ht="12.75" customHeight="1">
      <c r="I865" s="52"/>
      <c r="J865" s="53"/>
    </row>
    <row r="866" spans="9:10" ht="12.75" customHeight="1">
      <c r="I866" s="52"/>
      <c r="J866" s="53"/>
    </row>
    <row r="867" spans="9:10" ht="12.75" customHeight="1">
      <c r="I867" s="52"/>
      <c r="J867" s="53"/>
    </row>
    <row r="868" spans="9:10" ht="12.75" customHeight="1">
      <c r="I868" s="52"/>
      <c r="J868" s="53"/>
    </row>
    <row r="869" spans="9:10" ht="12.75" customHeight="1">
      <c r="I869" s="52"/>
      <c r="J869" s="53"/>
    </row>
    <row r="870" spans="9:10" ht="12.75" customHeight="1">
      <c r="I870" s="52"/>
      <c r="J870" s="53"/>
    </row>
    <row r="871" spans="9:10" ht="12.75" customHeight="1">
      <c r="I871" s="52"/>
      <c r="J871" s="53"/>
    </row>
    <row r="872" spans="9:10" ht="12.75" customHeight="1">
      <c r="I872" s="52"/>
      <c r="J872" s="53"/>
    </row>
    <row r="873" spans="9:10" ht="12.75" customHeight="1">
      <c r="I873" s="52"/>
      <c r="J873" s="53"/>
    </row>
    <row r="874" spans="9:10" ht="12.75" customHeight="1">
      <c r="I874" s="52"/>
      <c r="J874" s="53"/>
    </row>
    <row r="875" spans="9:10" ht="12.75" customHeight="1">
      <c r="I875" s="52"/>
      <c r="J875" s="53"/>
    </row>
    <row r="876" spans="9:10" ht="12.75" customHeight="1">
      <c r="I876" s="52"/>
      <c r="J876" s="53"/>
    </row>
    <row r="877" spans="9:10" ht="12.75" customHeight="1">
      <c r="I877" s="52"/>
      <c r="J877" s="53"/>
    </row>
    <row r="878" spans="9:10" ht="12.75" customHeight="1">
      <c r="I878" s="52"/>
      <c r="J878" s="53"/>
    </row>
    <row r="879" spans="9:10" ht="12.75" customHeight="1">
      <c r="I879" s="52"/>
      <c r="J879" s="53"/>
    </row>
    <row r="880" spans="9:10" ht="12.75" customHeight="1">
      <c r="I880" s="52"/>
      <c r="J880" s="53"/>
    </row>
    <row r="881" spans="9:10" ht="12.75" customHeight="1">
      <c r="I881" s="52"/>
      <c r="J881" s="53"/>
    </row>
    <row r="882" spans="9:10" ht="12.75" customHeight="1">
      <c r="I882" s="52"/>
      <c r="J882" s="53"/>
    </row>
    <row r="883" spans="9:10" ht="12.75" customHeight="1">
      <c r="I883" s="52"/>
      <c r="J883" s="53"/>
    </row>
    <row r="884" spans="9:10" ht="12.75" customHeight="1">
      <c r="I884" s="52"/>
      <c r="J884" s="53"/>
    </row>
    <row r="885" spans="9:10" ht="12.75" customHeight="1">
      <c r="I885" s="52"/>
      <c r="J885" s="53"/>
    </row>
    <row r="886" spans="9:10" ht="12.75" customHeight="1">
      <c r="I886" s="52"/>
      <c r="J886" s="53"/>
    </row>
    <row r="887" spans="9:10" ht="12.75" customHeight="1">
      <c r="I887" s="52"/>
      <c r="J887" s="53"/>
    </row>
    <row r="888" spans="9:10" ht="12.75" customHeight="1">
      <c r="I888" s="52"/>
      <c r="J888" s="53"/>
    </row>
    <row r="889" spans="9:10" ht="12.75" customHeight="1">
      <c r="I889" s="52"/>
      <c r="J889" s="53"/>
    </row>
    <row r="890" spans="9:10" ht="12.75" customHeight="1">
      <c r="I890" s="52"/>
      <c r="J890" s="53"/>
    </row>
    <row r="891" spans="9:10" ht="12.75" customHeight="1">
      <c r="I891" s="52"/>
      <c r="J891" s="53"/>
    </row>
    <row r="892" spans="9:10" ht="12.75" customHeight="1">
      <c r="I892" s="52"/>
      <c r="J892" s="53"/>
    </row>
    <row r="893" spans="9:10" ht="12.75" customHeight="1">
      <c r="I893" s="52"/>
      <c r="J893" s="53"/>
    </row>
    <row r="894" spans="9:10" ht="12.75" customHeight="1">
      <c r="I894" s="52"/>
      <c r="J894" s="53"/>
    </row>
    <row r="895" spans="9:10" ht="12.75" customHeight="1">
      <c r="I895" s="52"/>
      <c r="J895" s="53"/>
    </row>
    <row r="896" spans="9:10" ht="12.75" customHeight="1">
      <c r="I896" s="52"/>
      <c r="J896" s="53"/>
    </row>
    <row r="897" spans="9:10" ht="12.75" customHeight="1">
      <c r="I897" s="52"/>
      <c r="J897" s="53"/>
    </row>
    <row r="898" spans="9:10" ht="12.75" customHeight="1">
      <c r="I898" s="52"/>
      <c r="J898" s="53"/>
    </row>
    <row r="899" spans="9:10" ht="12.75" customHeight="1">
      <c r="I899" s="52"/>
      <c r="J899" s="53"/>
    </row>
    <row r="900" spans="9:10" ht="12.75" customHeight="1">
      <c r="I900" s="52"/>
      <c r="J900" s="53"/>
    </row>
    <row r="901" spans="9:10" ht="12.75" customHeight="1">
      <c r="I901" s="52"/>
      <c r="J901" s="53"/>
    </row>
    <row r="902" spans="9:10" ht="12.75" customHeight="1">
      <c r="I902" s="52"/>
      <c r="J902" s="53"/>
    </row>
    <row r="903" spans="9:10" ht="12.75" customHeight="1">
      <c r="I903" s="52"/>
      <c r="J903" s="53"/>
    </row>
    <row r="904" spans="9:10" ht="12.75" customHeight="1">
      <c r="I904" s="52"/>
      <c r="J904" s="53"/>
    </row>
    <row r="905" spans="9:10" ht="12.75" customHeight="1">
      <c r="I905" s="52"/>
      <c r="J905" s="53"/>
    </row>
    <row r="906" spans="9:10" ht="12.75" customHeight="1">
      <c r="I906" s="52"/>
      <c r="J906" s="53"/>
    </row>
    <row r="907" spans="9:10" ht="12.75" customHeight="1">
      <c r="I907" s="52"/>
      <c r="J907" s="53"/>
    </row>
    <row r="908" spans="9:10" ht="12.75" customHeight="1">
      <c r="I908" s="52"/>
      <c r="J908" s="53"/>
    </row>
    <row r="909" spans="9:10" ht="12.75" customHeight="1">
      <c r="I909" s="52"/>
      <c r="J909" s="53"/>
    </row>
    <row r="910" spans="9:10" ht="12.75" customHeight="1">
      <c r="I910" s="52"/>
      <c r="J910" s="53"/>
    </row>
    <row r="911" spans="9:10" ht="12.75" customHeight="1">
      <c r="I911" s="52"/>
      <c r="J911" s="53"/>
    </row>
    <row r="912" spans="9:10" ht="12.75" customHeight="1">
      <c r="I912" s="52"/>
      <c r="J912" s="53"/>
    </row>
    <row r="913" spans="9:10" ht="12.75" customHeight="1">
      <c r="I913" s="52"/>
      <c r="J913" s="53"/>
    </row>
    <row r="914" spans="9:10" ht="12.75" customHeight="1">
      <c r="I914" s="52"/>
      <c r="J914" s="53"/>
    </row>
    <row r="915" spans="9:10" ht="12.75" customHeight="1">
      <c r="I915" s="52"/>
      <c r="J915" s="53"/>
    </row>
    <row r="916" spans="9:10" ht="12.75" customHeight="1">
      <c r="I916" s="52"/>
      <c r="J916" s="53"/>
    </row>
    <row r="917" spans="9:10" ht="12.75" customHeight="1">
      <c r="I917" s="52"/>
      <c r="J917" s="53"/>
    </row>
    <row r="918" spans="9:10" ht="12.75" customHeight="1">
      <c r="I918" s="52"/>
      <c r="J918" s="53"/>
    </row>
    <row r="919" spans="9:10" ht="12.75" customHeight="1">
      <c r="I919" s="52"/>
      <c r="J919" s="53"/>
    </row>
    <row r="920" spans="9:10" ht="12.75" customHeight="1">
      <c r="I920" s="52"/>
      <c r="J920" s="53"/>
    </row>
    <row r="921" spans="9:10" ht="12.75" customHeight="1">
      <c r="I921" s="52"/>
      <c r="J921" s="53"/>
    </row>
    <row r="922" spans="9:10" ht="12.75" customHeight="1">
      <c r="I922" s="52"/>
      <c r="J922" s="53"/>
    </row>
    <row r="923" spans="9:10" ht="12.75" customHeight="1">
      <c r="I923" s="52"/>
      <c r="J923" s="53"/>
    </row>
    <row r="924" spans="9:10" ht="12.75" customHeight="1">
      <c r="I924" s="52"/>
      <c r="J924" s="53"/>
    </row>
    <row r="925" spans="9:10" ht="12.75" customHeight="1">
      <c r="I925" s="52"/>
      <c r="J925" s="53"/>
    </row>
    <row r="926" spans="9:10" ht="12.75" customHeight="1">
      <c r="I926" s="52"/>
      <c r="J926" s="53"/>
    </row>
    <row r="927" spans="9:10" ht="12.75" customHeight="1">
      <c r="I927" s="52"/>
      <c r="J927" s="53"/>
    </row>
    <row r="928" spans="9:10" ht="12.75" customHeight="1">
      <c r="I928" s="52"/>
      <c r="J928" s="53"/>
    </row>
    <row r="929" spans="9:10" ht="12.75" customHeight="1">
      <c r="I929" s="52"/>
      <c r="J929" s="53"/>
    </row>
    <row r="930" spans="9:10" ht="12.75" customHeight="1">
      <c r="I930" s="52"/>
      <c r="J930" s="53"/>
    </row>
    <row r="931" spans="9:10" ht="12.75" customHeight="1">
      <c r="I931" s="52"/>
      <c r="J931" s="53"/>
    </row>
    <row r="932" spans="9:10" ht="12.75" customHeight="1">
      <c r="I932" s="52"/>
      <c r="J932" s="53"/>
    </row>
    <row r="933" spans="9:10" ht="12.75" customHeight="1">
      <c r="I933" s="52"/>
      <c r="J933" s="53"/>
    </row>
    <row r="934" spans="9:10" ht="12.75" customHeight="1">
      <c r="I934" s="52"/>
      <c r="J934" s="53"/>
    </row>
    <row r="935" spans="9:10" ht="12.75" customHeight="1">
      <c r="I935" s="52"/>
      <c r="J935" s="53"/>
    </row>
    <row r="936" spans="9:10" ht="12.75" customHeight="1">
      <c r="I936" s="52"/>
      <c r="J936" s="53"/>
    </row>
    <row r="937" spans="9:10" ht="12.75" customHeight="1">
      <c r="I937" s="52"/>
      <c r="J937" s="53"/>
    </row>
    <row r="938" spans="9:10" ht="12.75" customHeight="1">
      <c r="I938" s="52"/>
      <c r="J938" s="53"/>
    </row>
    <row r="939" spans="9:10" ht="12.75" customHeight="1">
      <c r="I939" s="52"/>
      <c r="J939" s="53"/>
    </row>
    <row r="940" spans="9:10" ht="12.75" customHeight="1">
      <c r="I940" s="52"/>
      <c r="J940" s="53"/>
    </row>
    <row r="941" spans="9:10" ht="12.75" customHeight="1">
      <c r="I941" s="52"/>
      <c r="J941" s="53"/>
    </row>
    <row r="942" spans="9:10" ht="12.75" customHeight="1">
      <c r="I942" s="52"/>
      <c r="J942" s="53"/>
    </row>
    <row r="943" spans="9:10" ht="12.75" customHeight="1">
      <c r="I943" s="52"/>
      <c r="J943" s="53"/>
    </row>
    <row r="944" spans="9:10" ht="12.75" customHeight="1">
      <c r="I944" s="52"/>
      <c r="J944" s="53"/>
    </row>
    <row r="945" spans="9:10" ht="12.75" customHeight="1">
      <c r="I945" s="52"/>
      <c r="J945" s="53"/>
    </row>
    <row r="946" spans="9:10" ht="12.75" customHeight="1">
      <c r="I946" s="52"/>
      <c r="J946" s="53"/>
    </row>
    <row r="947" spans="9:10" ht="12.75" customHeight="1">
      <c r="I947" s="52"/>
      <c r="J947" s="53"/>
    </row>
    <row r="948" spans="9:10" ht="12.75" customHeight="1">
      <c r="I948" s="52"/>
      <c r="J948" s="53"/>
    </row>
    <row r="949" spans="9:10" ht="12.75" customHeight="1">
      <c r="I949" s="52"/>
      <c r="J949" s="53"/>
    </row>
    <row r="950" spans="9:10" ht="12.75" customHeight="1">
      <c r="I950" s="52"/>
      <c r="J950" s="53"/>
    </row>
    <row r="951" spans="9:10" ht="12.75" customHeight="1">
      <c r="I951" s="52"/>
      <c r="J951" s="53"/>
    </row>
    <row r="952" spans="9:10" ht="12.75" customHeight="1">
      <c r="I952" s="52"/>
      <c r="J952" s="53"/>
    </row>
    <row r="953" spans="9:10" ht="12.75" customHeight="1">
      <c r="I953" s="52"/>
      <c r="J953" s="53"/>
    </row>
    <row r="954" spans="9:10" ht="12.75" customHeight="1">
      <c r="I954" s="52"/>
      <c r="J954" s="53"/>
    </row>
    <row r="955" spans="9:10" ht="12.75" customHeight="1">
      <c r="I955" s="52"/>
      <c r="J955" s="53"/>
    </row>
    <row r="956" spans="9:10" ht="12.75" customHeight="1">
      <c r="I956" s="52"/>
      <c r="J956" s="53"/>
    </row>
    <row r="957" spans="9:10" ht="12.75" customHeight="1">
      <c r="I957" s="52"/>
      <c r="J957" s="53"/>
    </row>
    <row r="958" spans="9:10" ht="12.75" customHeight="1">
      <c r="I958" s="52"/>
      <c r="J958" s="53"/>
    </row>
    <row r="959" spans="9:10" ht="12.75" customHeight="1">
      <c r="I959" s="52"/>
      <c r="J959" s="53"/>
    </row>
    <row r="960" spans="9:10" ht="12.75" customHeight="1">
      <c r="I960" s="52"/>
      <c r="J960" s="53"/>
    </row>
    <row r="961" spans="9:10" ht="12.75" customHeight="1">
      <c r="I961" s="52"/>
      <c r="J961" s="53"/>
    </row>
    <row r="962" spans="9:10" ht="12.75" customHeight="1">
      <c r="I962" s="52"/>
      <c r="J962" s="53"/>
    </row>
    <row r="963" spans="9:10" ht="12.75" customHeight="1">
      <c r="I963" s="52"/>
      <c r="J963" s="53"/>
    </row>
    <row r="964" spans="9:10" ht="12.75" customHeight="1">
      <c r="I964" s="52"/>
      <c r="J964" s="53"/>
    </row>
    <row r="965" spans="9:10" ht="12.75" customHeight="1">
      <c r="I965" s="52"/>
      <c r="J965" s="53"/>
    </row>
    <row r="966" spans="9:10" ht="12.75" customHeight="1">
      <c r="I966" s="52"/>
      <c r="J966" s="53"/>
    </row>
    <row r="967" spans="9:10" ht="12.75" customHeight="1">
      <c r="I967" s="52"/>
      <c r="J967" s="53"/>
    </row>
    <row r="968" spans="9:10" ht="12.75" customHeight="1">
      <c r="I968" s="52"/>
      <c r="J968" s="53"/>
    </row>
    <row r="969" spans="9:10" ht="12.75" customHeight="1">
      <c r="I969" s="52"/>
      <c r="J969" s="53"/>
    </row>
    <row r="970" spans="9:10" ht="12.75" customHeight="1">
      <c r="I970" s="52"/>
      <c r="J970" s="53"/>
    </row>
    <row r="971" spans="9:10" ht="12.75" customHeight="1">
      <c r="I971" s="52"/>
      <c r="J971" s="53"/>
    </row>
    <row r="972" spans="9:10" ht="12.75" customHeight="1">
      <c r="I972" s="52"/>
      <c r="J972" s="53"/>
    </row>
    <row r="973" spans="9:10" ht="12.75" customHeight="1">
      <c r="I973" s="52"/>
      <c r="J973" s="53"/>
    </row>
    <row r="974" spans="9:10" ht="12.75" customHeight="1">
      <c r="I974" s="52"/>
      <c r="J974" s="53"/>
    </row>
    <row r="975" spans="9:10" ht="12.75" customHeight="1">
      <c r="I975" s="52"/>
      <c r="J975" s="53"/>
    </row>
    <row r="976" spans="9:10" ht="12.75" customHeight="1">
      <c r="I976" s="52"/>
      <c r="J976" s="53"/>
    </row>
    <row r="977" spans="9:10" ht="12.75" customHeight="1">
      <c r="I977" s="52"/>
      <c r="J977" s="53"/>
    </row>
    <row r="978" spans="9:10" ht="12.75" customHeight="1">
      <c r="I978" s="52"/>
      <c r="J978" s="53"/>
    </row>
    <row r="979" spans="9:10" ht="12.75" customHeight="1">
      <c r="I979" s="52"/>
      <c r="J979" s="53"/>
    </row>
    <row r="980" spans="9:10" ht="12.75" customHeight="1">
      <c r="I980" s="52"/>
      <c r="J980" s="53"/>
    </row>
  </sheetData>
  <mergeCells count="15">
    <mergeCell ref="H22:J22"/>
    <mergeCell ref="B12:J12"/>
    <mergeCell ref="D1:J1"/>
    <mergeCell ref="D2:J2"/>
    <mergeCell ref="D3:J3"/>
    <mergeCell ref="I10:J10"/>
    <mergeCell ref="A8:J8"/>
    <mergeCell ref="G10:G11"/>
    <mergeCell ref="F10:F11"/>
    <mergeCell ref="H10:H11"/>
    <mergeCell ref="A10:A11"/>
    <mergeCell ref="B10:B11"/>
    <mergeCell ref="C10:C11"/>
    <mergeCell ref="D10:D11"/>
    <mergeCell ref="E10:E11"/>
  </mergeCells>
  <phoneticPr fontId="37" type="noConversion"/>
  <pageMargins left="0.9055118110236221" right="0.51181102362204722" top="0.78740157480314965" bottom="0.78740157480314965" header="0" footer="0"/>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20"/>
  <sheetViews>
    <sheetView zoomScaleNormal="100" workbookViewId="0">
      <selection activeCell="J22" sqref="J22:K22"/>
    </sheetView>
  </sheetViews>
  <sheetFormatPr defaultColWidth="14.42578125" defaultRowHeight="15" customHeight="1"/>
  <cols>
    <col min="1" max="1" width="3.85546875" customWidth="1"/>
    <col min="2" max="2" width="13.28515625" customWidth="1"/>
    <col min="3" max="3" width="31.42578125" customWidth="1"/>
    <col min="4" max="4" width="8.140625" bestFit="1" customWidth="1"/>
    <col min="5" max="5" width="22.5703125" customWidth="1"/>
    <col min="6" max="6" width="12.28515625" bestFit="1" customWidth="1"/>
    <col min="7" max="7" width="19.7109375" bestFit="1" customWidth="1"/>
    <col min="8" max="8" width="13.28515625" bestFit="1" customWidth="1"/>
    <col min="9" max="9" width="15.28515625" bestFit="1" customWidth="1"/>
    <col min="10" max="10" width="10.42578125" bestFit="1" customWidth="1"/>
    <col min="11" max="11" width="15.85546875" customWidth="1"/>
    <col min="12" max="12" width="11.85546875" customWidth="1"/>
    <col min="13" max="13" width="15.7109375" customWidth="1"/>
    <col min="14" max="26" width="8.7109375" customWidth="1"/>
  </cols>
  <sheetData>
    <row r="1" spans="1:26" ht="27" customHeight="1">
      <c r="A1" s="6"/>
      <c r="B1" s="7"/>
      <c r="C1" s="7"/>
      <c r="D1" s="430" t="s">
        <v>0</v>
      </c>
      <c r="E1" s="400"/>
      <c r="F1" s="400"/>
      <c r="G1" s="400"/>
      <c r="H1" s="400"/>
      <c r="I1" s="400"/>
      <c r="J1" s="400"/>
      <c r="K1" s="400"/>
    </row>
    <row r="2" spans="1:26" ht="27" customHeight="1">
      <c r="A2" s="6"/>
      <c r="B2" s="7"/>
      <c r="C2" s="7"/>
      <c r="D2" s="399" t="s">
        <v>1</v>
      </c>
      <c r="E2" s="400"/>
      <c r="F2" s="400"/>
      <c r="G2" s="400"/>
      <c r="H2" s="400"/>
      <c r="I2" s="400"/>
      <c r="J2" s="400"/>
      <c r="K2" s="400"/>
    </row>
    <row r="3" spans="1:26" ht="27" customHeight="1">
      <c r="A3" s="6"/>
      <c r="B3" s="7"/>
      <c r="C3" s="7"/>
      <c r="D3" s="399" t="s">
        <v>2</v>
      </c>
      <c r="E3" s="400"/>
      <c r="F3" s="400"/>
      <c r="G3" s="400"/>
      <c r="H3" s="400"/>
      <c r="I3" s="400"/>
      <c r="J3" s="400"/>
      <c r="K3" s="400"/>
    </row>
    <row r="4" spans="1:26" ht="27" customHeight="1">
      <c r="A4" s="6"/>
      <c r="B4" s="7"/>
      <c r="C4" s="7"/>
      <c r="D4" s="8"/>
      <c r="E4" s="9"/>
      <c r="F4" s="9"/>
      <c r="G4" s="9"/>
      <c r="H4" s="9"/>
      <c r="I4" s="9"/>
      <c r="J4" s="9"/>
      <c r="K4" s="9"/>
    </row>
    <row r="5" spans="1:26" ht="11.25" customHeight="1">
      <c r="A5" s="6"/>
      <c r="B5" s="7"/>
      <c r="C5" s="7"/>
      <c r="D5" s="6"/>
      <c r="E5" s="11"/>
      <c r="F5" s="5"/>
      <c r="G5" s="6"/>
      <c r="H5" s="5"/>
      <c r="I5" s="10"/>
      <c r="J5" s="20"/>
      <c r="K5" s="10"/>
      <c r="L5" s="18"/>
      <c r="M5" s="18"/>
      <c r="N5" s="6"/>
      <c r="O5" s="6"/>
      <c r="P5" s="6"/>
      <c r="Q5" s="6"/>
      <c r="R5" s="6"/>
      <c r="S5" s="6"/>
      <c r="T5" s="6"/>
      <c r="U5" s="6"/>
      <c r="V5" s="6"/>
      <c r="W5" s="6"/>
      <c r="X5" s="6"/>
      <c r="Y5" s="6"/>
      <c r="Z5" s="6"/>
    </row>
    <row r="6" spans="1:26" ht="27" customHeight="1">
      <c r="A6" s="6"/>
      <c r="B6" s="7"/>
      <c r="C6" s="7"/>
      <c r="D6" s="403" t="s">
        <v>228</v>
      </c>
      <c r="E6" s="400"/>
      <c r="F6" s="400"/>
      <c r="G6" s="400"/>
      <c r="H6" s="400"/>
      <c r="I6" s="400"/>
      <c r="J6" s="400"/>
      <c r="K6" s="400"/>
      <c r="L6" s="23"/>
      <c r="M6" s="23"/>
      <c r="N6" s="24"/>
      <c r="O6" s="6"/>
      <c r="P6" s="6"/>
      <c r="Q6" s="6"/>
      <c r="R6" s="6"/>
      <c r="S6" s="6"/>
      <c r="T6" s="6"/>
      <c r="U6" s="6"/>
      <c r="V6" s="6"/>
      <c r="W6" s="6"/>
      <c r="X6" s="6"/>
      <c r="Y6" s="6"/>
      <c r="Z6" s="6"/>
    </row>
    <row r="7" spans="1:26" ht="8.25" customHeight="1" thickBot="1">
      <c r="A7" s="98"/>
      <c r="B7" s="373"/>
      <c r="C7" s="373"/>
      <c r="D7" s="104"/>
      <c r="E7" s="374"/>
      <c r="F7" s="374"/>
      <c r="G7" s="374"/>
      <c r="H7" s="374"/>
      <c r="I7" s="375"/>
      <c r="J7" s="375"/>
      <c r="K7" s="375"/>
      <c r="L7" s="376"/>
      <c r="M7" s="376"/>
      <c r="N7" s="104"/>
    </row>
    <row r="8" spans="1:26" ht="12.75" customHeight="1" thickBot="1">
      <c r="A8" s="418" t="str">
        <f>PLANILHA!B12</f>
        <v>OPERAÇÃO ETE</v>
      </c>
      <c r="B8" s="419"/>
      <c r="C8" s="419"/>
      <c r="D8" s="419"/>
      <c r="E8" s="419"/>
      <c r="F8" s="419"/>
      <c r="G8" s="419"/>
      <c r="H8" s="419"/>
      <c r="I8" s="419"/>
      <c r="J8" s="419"/>
      <c r="K8" s="419"/>
      <c r="L8" s="419"/>
      <c r="M8" s="419"/>
      <c r="N8" s="420"/>
    </row>
    <row r="9" spans="1:26" s="110" customFormat="1" ht="12.75" customHeight="1" thickBot="1">
      <c r="A9" s="317"/>
      <c r="B9" s="377"/>
      <c r="C9" s="302"/>
      <c r="D9" s="111"/>
      <c r="E9" s="111"/>
      <c r="F9" s="111"/>
      <c r="G9" s="111"/>
      <c r="H9" s="111"/>
      <c r="I9" s="111"/>
      <c r="J9" s="111"/>
      <c r="K9" s="111"/>
      <c r="L9" s="111"/>
      <c r="M9" s="111"/>
      <c r="N9" s="104"/>
    </row>
    <row r="10" spans="1:26" ht="32.25" customHeight="1">
      <c r="A10" s="112" t="s">
        <v>24</v>
      </c>
      <c r="B10" s="433" t="str">
        <f>PLANILHA!B13</f>
        <v>19.004.0110-6</v>
      </c>
      <c r="C10" s="434"/>
      <c r="D10" s="421" t="str">
        <f>PLANILHA!D13</f>
        <v>CAMIONETA TIPO PICK-UP,COM CABINE SIMPLES E CACAMBA,TIPO LEVE,MOTOR BICOMBUSTIVEL(GASOLINA E ALCOOL) DE 1,6 LITROS,EXCLUSIVE MOTORISTA</v>
      </c>
      <c r="E10" s="421"/>
      <c r="F10" s="421"/>
      <c r="G10" s="421"/>
      <c r="H10" s="421"/>
      <c r="I10" s="421"/>
      <c r="J10" s="421"/>
      <c r="K10" s="421"/>
      <c r="L10" s="421"/>
      <c r="M10" s="421"/>
      <c r="N10" s="421"/>
    </row>
    <row r="11" spans="1:26" ht="12.75" customHeight="1">
      <c r="B11" s="25"/>
      <c r="C11" s="25"/>
      <c r="D11" s="26"/>
      <c r="E11" s="26"/>
      <c r="F11" s="26"/>
      <c r="G11" s="26"/>
      <c r="H11" s="26"/>
      <c r="I11" s="26"/>
      <c r="J11" s="26"/>
      <c r="K11" s="91"/>
      <c r="L11" s="92"/>
      <c r="M11" s="92"/>
    </row>
    <row r="12" spans="1:26" ht="12.75" customHeight="1">
      <c r="B12" s="435"/>
      <c r="C12" s="435"/>
      <c r="D12" s="15"/>
      <c r="E12" s="139" t="s">
        <v>36</v>
      </c>
      <c r="F12" s="140"/>
      <c r="G12" s="139" t="s">
        <v>37</v>
      </c>
      <c r="H12" s="140"/>
      <c r="I12" s="139" t="s">
        <v>39</v>
      </c>
      <c r="J12" s="26"/>
      <c r="K12" s="91"/>
      <c r="L12" s="92"/>
      <c r="M12" s="92"/>
    </row>
    <row r="13" spans="1:26" ht="12.75" customHeight="1">
      <c r="B13" s="25"/>
      <c r="C13" s="19"/>
      <c r="E13" s="153">
        <v>30</v>
      </c>
      <c r="F13" s="153" t="s">
        <v>27</v>
      </c>
      <c r="G13" s="304">
        <v>2.5</v>
      </c>
      <c r="H13" s="153" t="s">
        <v>42</v>
      </c>
      <c r="I13" s="153">
        <f>E13*G13</f>
        <v>75</v>
      </c>
      <c r="J13" s="26"/>
      <c r="K13" s="91"/>
      <c r="L13" s="93"/>
      <c r="M13" s="94"/>
    </row>
    <row r="14" spans="1:26" s="295" customFormat="1" ht="12.75" customHeight="1">
      <c r="B14" s="25"/>
      <c r="C14" s="19"/>
      <c r="E14" s="119"/>
      <c r="F14" s="119"/>
      <c r="G14" s="303"/>
      <c r="H14" s="119"/>
      <c r="I14" s="119"/>
      <c r="J14" s="26"/>
      <c r="K14" s="91"/>
      <c r="L14" s="93"/>
      <c r="M14" s="94"/>
    </row>
    <row r="15" spans="1:26" s="295" customFormat="1" ht="12.75" customHeight="1">
      <c r="B15" s="25"/>
      <c r="C15" s="19"/>
      <c r="E15" s="156" t="s">
        <v>3</v>
      </c>
      <c r="F15" s="156" t="s">
        <v>21</v>
      </c>
      <c r="G15" s="309" t="s">
        <v>220</v>
      </c>
      <c r="H15" s="156" t="s">
        <v>37</v>
      </c>
      <c r="I15" s="156" t="s">
        <v>221</v>
      </c>
      <c r="J15" s="26"/>
      <c r="K15" s="91"/>
      <c r="L15" s="93"/>
      <c r="M15" s="94"/>
    </row>
    <row r="16" spans="1:26" s="295" customFormat="1" ht="12.75" customHeight="1">
      <c r="B16" s="25"/>
      <c r="C16" s="19"/>
      <c r="E16" s="310" t="s">
        <v>64</v>
      </c>
      <c r="F16" s="322">
        <v>64.25</v>
      </c>
      <c r="G16" s="323">
        <f>ROUND(F16/SUM($F$16:$F$18),2)</f>
        <v>0.7</v>
      </c>
      <c r="H16" s="153">
        <f>G16*$I$13</f>
        <v>52.5</v>
      </c>
      <c r="I16" s="311">
        <f>ROUND(F16*H16,2)</f>
        <v>3373.13</v>
      </c>
      <c r="J16" s="26"/>
      <c r="K16" s="91"/>
      <c r="L16" s="93"/>
      <c r="M16" s="94"/>
    </row>
    <row r="17" spans="1:26" s="295" customFormat="1" ht="12.75" customHeight="1">
      <c r="B17" s="25"/>
      <c r="C17" s="19"/>
      <c r="E17" s="310" t="s">
        <v>218</v>
      </c>
      <c r="F17" s="322">
        <v>20</v>
      </c>
      <c r="G17" s="323">
        <f t="shared" ref="G17:G18" si="0">ROUND(F17/SUM($F$16:$F$18),2)</f>
        <v>0.22</v>
      </c>
      <c r="H17" s="153">
        <f t="shared" ref="H17:H18" si="1">G17*$I$13</f>
        <v>16.5</v>
      </c>
      <c r="I17" s="311">
        <f t="shared" ref="I17:I18" si="2">ROUND(F17*H17,2)</f>
        <v>330</v>
      </c>
      <c r="J17" s="26"/>
      <c r="K17" s="91"/>
      <c r="L17" s="93"/>
      <c r="M17" s="94"/>
    </row>
    <row r="18" spans="1:26" s="295" customFormat="1" ht="12.75" customHeight="1">
      <c r="B18" s="25"/>
      <c r="C18" s="19"/>
      <c r="E18" s="310" t="s">
        <v>219</v>
      </c>
      <c r="F18" s="322">
        <v>7.59</v>
      </c>
      <c r="G18" s="323">
        <f t="shared" si="0"/>
        <v>0.08</v>
      </c>
      <c r="H18" s="153">
        <f t="shared" si="1"/>
        <v>6</v>
      </c>
      <c r="I18" s="311">
        <f t="shared" si="2"/>
        <v>45.54</v>
      </c>
      <c r="J18" s="26"/>
      <c r="K18" s="91"/>
      <c r="L18" s="93"/>
      <c r="M18" s="94"/>
    </row>
    <row r="19" spans="1:26" s="295" customFormat="1" ht="12.75" customHeight="1">
      <c r="B19" s="25"/>
      <c r="C19" s="19"/>
      <c r="E19" s="306"/>
      <c r="F19" s="320"/>
      <c r="G19" s="305"/>
      <c r="H19" s="119"/>
      <c r="I19" s="311">
        <f>SUM(I16:I18)</f>
        <v>3748.67</v>
      </c>
      <c r="J19" s="315"/>
      <c r="K19" s="91"/>
      <c r="L19" s="93"/>
      <c r="M19" s="94"/>
    </row>
    <row r="20" spans="1:26" s="295" customFormat="1" ht="12.75" customHeight="1">
      <c r="B20" s="25"/>
      <c r="C20" s="19"/>
      <c r="E20" s="306"/>
      <c r="F20" s="307"/>
      <c r="G20" s="305"/>
      <c r="H20" s="119"/>
      <c r="I20" s="316"/>
      <c r="J20" s="315"/>
      <c r="K20" s="91"/>
      <c r="L20" s="93"/>
      <c r="M20" s="94"/>
    </row>
    <row r="21" spans="1:26" s="295" customFormat="1" ht="12.75" customHeight="1">
      <c r="B21" s="25"/>
      <c r="C21" s="19"/>
      <c r="E21" s="306"/>
      <c r="F21" s="308" t="s">
        <v>21</v>
      </c>
      <c r="G21" s="305"/>
      <c r="H21" s="156" t="s">
        <v>37</v>
      </c>
      <c r="I21" s="316"/>
      <c r="J21" s="429" t="s">
        <v>235</v>
      </c>
      <c r="K21" s="429"/>
      <c r="L21" s="93"/>
      <c r="M21" s="94"/>
    </row>
    <row r="22" spans="1:26" s="295" customFormat="1" ht="12.75" customHeight="1">
      <c r="B22" s="25"/>
      <c r="C22" s="19"/>
      <c r="E22" s="327" t="s">
        <v>222</v>
      </c>
      <c r="F22" s="324">
        <f>I19</f>
        <v>3748.67</v>
      </c>
      <c r="G22" s="325" t="s">
        <v>72</v>
      </c>
      <c r="H22" s="326">
        <f>I13</f>
        <v>75</v>
      </c>
      <c r="I22" s="318" t="s">
        <v>42</v>
      </c>
      <c r="J22" s="428">
        <f>ROUND(F22/H22,2)</f>
        <v>49.98</v>
      </c>
      <c r="K22" s="428"/>
      <c r="L22" s="93"/>
      <c r="M22" s="94"/>
    </row>
    <row r="23" spans="1:26" s="295" customFormat="1" ht="12.75" customHeight="1">
      <c r="B23" s="25"/>
      <c r="C23" s="19"/>
      <c r="E23" s="306"/>
      <c r="F23" s="307"/>
      <c r="G23" s="305"/>
      <c r="H23" s="321"/>
      <c r="I23" s="316"/>
      <c r="J23" s="315"/>
      <c r="K23" s="91"/>
      <c r="L23" s="93"/>
      <c r="M23" s="94"/>
    </row>
    <row r="24" spans="1:26" s="295" customFormat="1" ht="12.75" customHeight="1">
      <c r="B24" s="25"/>
      <c r="C24" s="19"/>
      <c r="E24" s="119"/>
      <c r="F24" s="119"/>
      <c r="G24" s="303"/>
      <c r="H24" s="119"/>
      <c r="I24" s="119"/>
      <c r="J24" s="26"/>
      <c r="K24" s="91"/>
      <c r="L24" s="93"/>
      <c r="M24" s="94"/>
    </row>
    <row r="25" spans="1:26" s="88" customFormat="1" ht="12.75" customHeight="1">
      <c r="B25" s="25"/>
      <c r="C25" s="19"/>
      <c r="E25" s="89"/>
      <c r="F25" s="89"/>
      <c r="G25" s="90"/>
      <c r="H25" s="26"/>
      <c r="I25" s="26"/>
      <c r="J25" s="26"/>
      <c r="K25" s="91"/>
      <c r="L25" s="93"/>
      <c r="M25" s="92"/>
    </row>
    <row r="26" spans="1:26" ht="30" customHeight="1">
      <c r="A26" s="112" t="s">
        <v>28</v>
      </c>
      <c r="B26" s="426" t="str">
        <f>PLANILHA!B14</f>
        <v>01.050.0716-0</v>
      </c>
      <c r="C26" s="427"/>
      <c r="D26" s="421" t="s">
        <v>35</v>
      </c>
      <c r="E26" s="421"/>
      <c r="F26" s="421"/>
      <c r="G26" s="421"/>
      <c r="H26" s="421"/>
      <c r="I26" s="421"/>
      <c r="J26" s="421"/>
      <c r="K26" s="421"/>
      <c r="L26" s="421"/>
      <c r="M26" s="421"/>
      <c r="N26" s="421"/>
    </row>
    <row r="27" spans="1:26" ht="12.75" customHeight="1">
      <c r="B27" s="25"/>
      <c r="C27" s="25"/>
      <c r="D27" s="38"/>
      <c r="E27" s="38"/>
      <c r="F27" s="38"/>
      <c r="G27" s="38"/>
      <c r="H27" s="38"/>
      <c r="I27" s="38"/>
      <c r="J27" s="38"/>
      <c r="K27" s="38"/>
    </row>
    <row r="28" spans="1:26" ht="12.75" customHeight="1">
      <c r="B28" s="25"/>
      <c r="C28" s="27"/>
      <c r="D28" s="15"/>
      <c r="E28" s="137" t="s">
        <v>36</v>
      </c>
      <c r="F28" s="138"/>
      <c r="G28" s="137" t="s">
        <v>37</v>
      </c>
      <c r="H28" s="138"/>
      <c r="I28" s="137" t="s">
        <v>38</v>
      </c>
      <c r="J28" s="138"/>
      <c r="K28" s="137" t="s">
        <v>39</v>
      </c>
    </row>
    <row r="29" spans="1:26" ht="12" customHeight="1">
      <c r="B29" s="411" t="s">
        <v>40</v>
      </c>
      <c r="C29" s="411"/>
      <c r="D29" s="431"/>
      <c r="E29" s="152">
        <v>2</v>
      </c>
      <c r="F29" s="383" t="s">
        <v>27</v>
      </c>
      <c r="G29" s="152">
        <v>1.5</v>
      </c>
      <c r="H29" s="152" t="s">
        <v>27</v>
      </c>
      <c r="I29" s="152">
        <v>4</v>
      </c>
      <c r="J29" s="152" t="s">
        <v>42</v>
      </c>
      <c r="K29" s="152">
        <f>E29*G29*I29</f>
        <v>12</v>
      </c>
    </row>
    <row r="30" spans="1:26" ht="12" customHeight="1">
      <c r="A30" s="22"/>
      <c r="B30" s="25"/>
      <c r="C30" s="43"/>
      <c r="D30" s="6"/>
      <c r="E30" s="45"/>
      <c r="F30" s="45"/>
      <c r="G30" s="45"/>
      <c r="H30" s="45"/>
      <c r="I30" s="45"/>
      <c r="J30" s="45"/>
      <c r="K30" s="45"/>
      <c r="L30" s="22"/>
      <c r="M30" s="22"/>
      <c r="N30" s="22"/>
      <c r="O30" s="22"/>
      <c r="P30" s="22"/>
      <c r="Q30" s="22"/>
      <c r="R30" s="22"/>
      <c r="S30" s="22"/>
      <c r="T30" s="22"/>
      <c r="U30" s="22"/>
      <c r="V30" s="22"/>
      <c r="W30" s="22"/>
      <c r="X30" s="22"/>
      <c r="Y30" s="22"/>
      <c r="Z30" s="22"/>
    </row>
    <row r="31" spans="1:26" ht="13.9" customHeight="1">
      <c r="A31" s="22"/>
      <c r="B31" s="25"/>
      <c r="C31" s="43"/>
      <c r="F31" s="45"/>
      <c r="G31" s="156" t="s">
        <v>232</v>
      </c>
      <c r="H31" s="153" t="s">
        <v>42</v>
      </c>
      <c r="I31" s="154">
        <f>K29</f>
        <v>12</v>
      </c>
      <c r="J31" s="153" t="s">
        <v>72</v>
      </c>
      <c r="K31" s="153">
        <f>D32</f>
        <v>176</v>
      </c>
      <c r="L31" s="155">
        <f>ROUND(I31/K31,2)</f>
        <v>7.0000000000000007E-2</v>
      </c>
      <c r="N31" s="22"/>
      <c r="O31" s="22"/>
      <c r="P31" s="22"/>
      <c r="Q31" s="22"/>
      <c r="R31" s="22"/>
      <c r="S31" s="22"/>
      <c r="T31" s="22"/>
      <c r="U31" s="22"/>
      <c r="V31" s="22"/>
      <c r="W31" s="22"/>
      <c r="X31" s="22"/>
      <c r="Y31" s="22"/>
      <c r="Z31" s="22"/>
    </row>
    <row r="32" spans="1:26" s="123" customFormat="1" ht="12" customHeight="1">
      <c r="A32" s="22"/>
      <c r="B32" s="25"/>
      <c r="C32" s="319" t="s">
        <v>71</v>
      </c>
      <c r="D32" s="153">
        <v>176</v>
      </c>
      <c r="F32" s="45"/>
      <c r="G32" s="45"/>
      <c r="H32" s="45"/>
      <c r="I32" s="45"/>
      <c r="J32" s="45"/>
      <c r="K32" s="45"/>
      <c r="L32" s="93"/>
      <c r="M32" s="125"/>
      <c r="N32" s="22"/>
      <c r="O32" s="22"/>
      <c r="P32" s="22"/>
      <c r="Q32" s="22"/>
      <c r="R32" s="22"/>
      <c r="S32" s="22"/>
      <c r="T32" s="22"/>
      <c r="U32" s="22"/>
      <c r="V32" s="22"/>
      <c r="W32" s="22"/>
      <c r="X32" s="22"/>
      <c r="Y32" s="22"/>
      <c r="Z32" s="22"/>
    </row>
    <row r="33" spans="1:26" s="123" customFormat="1" ht="12" customHeight="1">
      <c r="A33" s="22"/>
      <c r="B33" s="25"/>
      <c r="C33" s="124"/>
      <c r="D33" s="6"/>
      <c r="E33" s="45"/>
      <c r="F33" s="45"/>
      <c r="G33" s="45"/>
      <c r="H33" s="45"/>
      <c r="I33" s="45"/>
      <c r="J33" s="45"/>
      <c r="K33" s="45"/>
      <c r="L33" s="93"/>
      <c r="M33" s="125"/>
      <c r="N33" s="22"/>
      <c r="O33" s="22"/>
      <c r="P33" s="22"/>
      <c r="Q33" s="22"/>
      <c r="R33" s="22"/>
      <c r="S33" s="22"/>
      <c r="T33" s="22"/>
      <c r="U33" s="22"/>
      <c r="V33" s="22"/>
      <c r="W33" s="22"/>
      <c r="X33" s="22"/>
      <c r="Y33" s="22"/>
      <c r="Z33" s="22"/>
    </row>
    <row r="34" spans="1:26" ht="12.75" customHeight="1">
      <c r="A34" s="121" t="s">
        <v>66</v>
      </c>
      <c r="B34" s="426" t="s">
        <v>73</v>
      </c>
      <c r="C34" s="427"/>
      <c r="D34" s="421" t="s">
        <v>234</v>
      </c>
      <c r="E34" s="432"/>
      <c r="F34" s="432"/>
      <c r="G34" s="432"/>
      <c r="H34" s="432"/>
      <c r="I34" s="432"/>
      <c r="J34" s="421"/>
      <c r="K34" s="421"/>
    </row>
    <row r="35" spans="1:26" ht="12.75" customHeight="1">
      <c r="B35" s="25"/>
      <c r="C35" s="25"/>
      <c r="D35" s="38"/>
      <c r="E35" s="38"/>
      <c r="F35" s="38"/>
      <c r="G35" s="38"/>
      <c r="H35" s="38"/>
      <c r="I35" s="38"/>
      <c r="J35" s="38"/>
      <c r="K35" s="38"/>
    </row>
    <row r="36" spans="1:26" ht="12.75" customHeight="1">
      <c r="B36" s="25"/>
      <c r="C36" s="48"/>
      <c r="D36" s="38"/>
      <c r="E36" s="38"/>
      <c r="F36" s="38"/>
      <c r="G36" s="38"/>
      <c r="H36" s="38"/>
      <c r="I36" s="38"/>
      <c r="J36" s="38"/>
      <c r="K36" s="38"/>
    </row>
    <row r="37" spans="1:26" ht="12.75" customHeight="1">
      <c r="B37" s="25"/>
      <c r="C37" s="27"/>
      <c r="D37" s="15"/>
      <c r="E37" s="139" t="s">
        <v>36</v>
      </c>
      <c r="F37" s="140"/>
      <c r="G37" s="139" t="s">
        <v>37</v>
      </c>
      <c r="H37" s="140"/>
      <c r="I37" s="139" t="s">
        <v>38</v>
      </c>
      <c r="J37" s="140"/>
      <c r="K37" s="139" t="s">
        <v>39</v>
      </c>
    </row>
    <row r="38" spans="1:26" ht="12.75" customHeight="1">
      <c r="A38" s="117"/>
      <c r="B38" s="416" t="s">
        <v>47</v>
      </c>
      <c r="C38" s="417"/>
      <c r="D38" s="417"/>
      <c r="E38" s="153">
        <v>4</v>
      </c>
      <c r="F38" s="384" t="s">
        <v>27</v>
      </c>
      <c r="G38" s="153">
        <v>8</v>
      </c>
      <c r="H38" s="153" t="s">
        <v>27</v>
      </c>
      <c r="I38" s="153">
        <v>4</v>
      </c>
      <c r="J38" s="153" t="s">
        <v>42</v>
      </c>
      <c r="K38" s="153">
        <f>ROUND(E38*G38*I38,2)</f>
        <v>128</v>
      </c>
      <c r="L38" s="141" t="s">
        <v>45</v>
      </c>
      <c r="M38" s="370">
        <f>K38</f>
        <v>128</v>
      </c>
    </row>
    <row r="39" spans="1:26" s="116" customFormat="1" ht="12.75" customHeight="1">
      <c r="A39" s="117"/>
      <c r="B39" s="118"/>
      <c r="C39" s="118"/>
      <c r="D39" s="118"/>
      <c r="E39" s="119"/>
      <c r="F39" s="119"/>
      <c r="G39" s="119"/>
      <c r="H39" s="119"/>
      <c r="I39" s="119"/>
      <c r="J39" s="119"/>
      <c r="K39" s="119"/>
      <c r="L39" s="114"/>
      <c r="M39" s="120"/>
    </row>
    <row r="40" spans="1:26" s="116" customFormat="1" ht="12.75" customHeight="1">
      <c r="A40" s="117"/>
      <c r="B40" s="118"/>
      <c r="C40" s="118"/>
      <c r="D40" s="118"/>
      <c r="E40" s="119"/>
      <c r="F40" s="119"/>
      <c r="G40" s="119"/>
      <c r="H40" s="119"/>
      <c r="I40" s="119"/>
      <c r="J40" s="119"/>
      <c r="K40" s="119"/>
      <c r="L40" s="114"/>
      <c r="M40" s="120"/>
    </row>
    <row r="41" spans="1:26" s="116" customFormat="1" ht="12.75" customHeight="1">
      <c r="A41" s="117"/>
      <c r="B41" s="118"/>
      <c r="C41" s="118"/>
      <c r="M41" s="120"/>
    </row>
    <row r="42" spans="1:26" s="116" customFormat="1" ht="12.75" customHeight="1">
      <c r="A42" s="121" t="s">
        <v>67</v>
      </c>
      <c r="B42" s="426" t="s">
        <v>75</v>
      </c>
      <c r="C42" s="427"/>
      <c r="D42" s="422" t="s">
        <v>63</v>
      </c>
      <c r="E42" s="423"/>
      <c r="F42" s="423"/>
      <c r="G42" s="423"/>
      <c r="H42" s="423"/>
      <c r="I42" s="423"/>
      <c r="J42" s="423"/>
      <c r="K42" s="423"/>
      <c r="L42" s="423"/>
      <c r="M42" s="423"/>
      <c r="N42" s="378"/>
    </row>
    <row r="43" spans="1:26" s="116" customFormat="1" ht="12.75" customHeight="1">
      <c r="A43" s="117"/>
      <c r="B43" s="118"/>
      <c r="C43" s="118"/>
      <c r="D43" s="118"/>
      <c r="E43" s="119"/>
      <c r="F43" s="119"/>
      <c r="G43" s="119"/>
      <c r="H43" s="119"/>
      <c r="I43" s="119"/>
      <c r="J43" s="119"/>
      <c r="K43" s="119"/>
      <c r="L43" s="114"/>
      <c r="M43" s="120"/>
    </row>
    <row r="44" spans="1:26" s="116" customFormat="1" ht="12.75" customHeight="1">
      <c r="A44" s="117"/>
      <c r="B44" s="118"/>
      <c r="C44" s="118"/>
      <c r="D44" s="118"/>
      <c r="L44" s="114"/>
      <c r="M44" s="120"/>
    </row>
    <row r="45" spans="1:26" ht="12.75" customHeight="1">
      <c r="A45" s="122"/>
      <c r="B45" s="424" t="s">
        <v>49</v>
      </c>
      <c r="C45" s="425"/>
      <c r="D45" s="425"/>
      <c r="E45" s="153">
        <v>4</v>
      </c>
      <c r="F45" s="153" t="s">
        <v>27</v>
      </c>
      <c r="G45" s="153">
        <v>8</v>
      </c>
      <c r="H45" s="153" t="s">
        <v>27</v>
      </c>
      <c r="I45" s="153">
        <v>4</v>
      </c>
      <c r="J45" s="153" t="s">
        <v>42</v>
      </c>
      <c r="K45" s="153">
        <f>ROUND(E45*G45*I45,2)</f>
        <v>128</v>
      </c>
      <c r="L45" s="372" t="s">
        <v>45</v>
      </c>
      <c r="M45" s="371">
        <f>K45</f>
        <v>128</v>
      </c>
      <c r="N45" s="104"/>
    </row>
    <row r="46" spans="1:26" ht="12.6" customHeight="1">
      <c r="A46" s="22"/>
      <c r="B46" s="25"/>
      <c r="C46" s="109"/>
      <c r="D46" s="38"/>
      <c r="E46" s="38"/>
      <c r="F46" s="38"/>
      <c r="G46" s="38"/>
      <c r="H46" s="38"/>
      <c r="I46" s="38"/>
      <c r="J46" s="38"/>
      <c r="K46" s="38"/>
      <c r="L46" s="114"/>
      <c r="M46" s="115"/>
      <c r="N46" s="116"/>
    </row>
    <row r="47" spans="1:26" ht="12.6" customHeight="1">
      <c r="F47" s="119"/>
      <c r="G47" s="119"/>
      <c r="H47" s="119"/>
      <c r="I47" s="119"/>
      <c r="J47" s="119"/>
      <c r="K47" s="119"/>
      <c r="L47" s="114"/>
    </row>
    <row r="48" spans="1:26" s="96" customFormat="1" ht="13.9" customHeight="1">
      <c r="A48" s="51"/>
      <c r="B48" s="51"/>
      <c r="D48" s="97"/>
      <c r="E48" s="97"/>
      <c r="F48" s="97"/>
      <c r="G48" s="97"/>
      <c r="H48" s="97"/>
      <c r="I48" s="97"/>
      <c r="J48" s="101"/>
      <c r="K48" s="101"/>
      <c r="L48" s="102"/>
      <c r="M48" s="51"/>
    </row>
    <row r="49" spans="1:13" s="99" customFormat="1" ht="12.75" customHeight="1">
      <c r="A49" s="122" t="s">
        <v>34</v>
      </c>
      <c r="B49" s="411" t="s">
        <v>70</v>
      </c>
      <c r="C49" s="411"/>
      <c r="D49" s="411"/>
      <c r="E49" s="142" t="s">
        <v>22</v>
      </c>
      <c r="F49" s="146"/>
      <c r="G49" s="147"/>
      <c r="H49" s="146"/>
      <c r="I49" s="147"/>
      <c r="J49" s="105"/>
      <c r="K49" s="106"/>
      <c r="L49" s="93"/>
      <c r="M49" s="51"/>
    </row>
    <row r="50" spans="1:13" s="99" customFormat="1" ht="12.75" customHeight="1">
      <c r="A50" s="415" t="s">
        <v>229</v>
      </c>
      <c r="B50" s="415"/>
      <c r="C50" s="415"/>
      <c r="D50" s="415"/>
      <c r="E50" s="304">
        <v>3</v>
      </c>
      <c r="F50" s="148"/>
      <c r="G50" s="148"/>
      <c r="H50" s="148"/>
      <c r="I50" s="148"/>
      <c r="J50" s="107"/>
      <c r="K50" s="108"/>
      <c r="L50" s="93"/>
      <c r="M50" s="51"/>
    </row>
    <row r="51" spans="1:13" s="379" customFormat="1" ht="12.75" customHeight="1">
      <c r="A51" s="382"/>
      <c r="B51" s="382"/>
      <c r="C51" s="382"/>
      <c r="D51" s="382"/>
      <c r="E51" s="119"/>
      <c r="F51" s="148"/>
      <c r="G51" s="148"/>
      <c r="H51" s="148"/>
      <c r="I51" s="148"/>
      <c r="J51" s="107"/>
      <c r="K51" s="108"/>
      <c r="L51" s="93"/>
      <c r="M51" s="51"/>
    </row>
    <row r="52" spans="1:13" s="379" customFormat="1" ht="12.75" customHeight="1">
      <c r="A52" s="382"/>
      <c r="B52" s="382"/>
      <c r="C52" s="382"/>
      <c r="D52" s="382"/>
      <c r="E52" s="119"/>
      <c r="F52" s="148"/>
      <c r="G52" s="148"/>
      <c r="H52" s="148"/>
      <c r="I52" s="148"/>
      <c r="J52" s="107"/>
      <c r="K52" s="108"/>
      <c r="L52" s="93"/>
      <c r="M52" s="51"/>
    </row>
    <row r="53" spans="1:13" s="379" customFormat="1" ht="12.75" customHeight="1">
      <c r="A53" s="382"/>
      <c r="B53" s="382"/>
      <c r="C53" s="382"/>
      <c r="D53" s="382"/>
      <c r="E53" s="119"/>
      <c r="F53" s="148"/>
      <c r="G53" s="148"/>
      <c r="H53" s="148"/>
      <c r="I53" s="148"/>
      <c r="J53" s="107"/>
      <c r="K53" s="108"/>
      <c r="L53" s="93"/>
      <c r="M53" s="51"/>
    </row>
    <row r="54" spans="1:13" s="99" customFormat="1" ht="12.75" customHeight="1">
      <c r="A54" s="51"/>
      <c r="B54" s="51"/>
      <c r="C54" s="51"/>
      <c r="D54" s="51"/>
      <c r="E54" s="95"/>
      <c r="F54" s="100"/>
      <c r="H54" s="413" t="s">
        <v>77</v>
      </c>
      <c r="I54" s="413"/>
      <c r="J54" s="103"/>
      <c r="K54" s="93"/>
      <c r="L54" s="93"/>
      <c r="M54" s="51"/>
    </row>
    <row r="55" spans="1:13" s="136" customFormat="1" ht="12.75" customHeight="1">
      <c r="A55" s="51" t="s">
        <v>76</v>
      </c>
      <c r="B55" s="414" t="s">
        <v>69</v>
      </c>
      <c r="C55" s="414"/>
      <c r="D55" s="414"/>
      <c r="E55" s="414"/>
      <c r="F55" s="414"/>
      <c r="G55" s="414"/>
      <c r="H55" s="412">
        <v>1524.48</v>
      </c>
      <c r="I55" s="412"/>
      <c r="J55" s="103"/>
      <c r="K55" s="93"/>
      <c r="L55" s="93"/>
      <c r="M55" s="51"/>
    </row>
    <row r="56" spans="1:13" s="136" customFormat="1" ht="12.75" customHeight="1">
      <c r="A56" s="51"/>
      <c r="B56" s="51"/>
      <c r="C56" s="51"/>
      <c r="D56" s="51"/>
      <c r="E56" s="95"/>
      <c r="F56" s="100"/>
      <c r="J56" s="103"/>
      <c r="K56" s="93"/>
      <c r="L56" s="93"/>
      <c r="M56" s="51"/>
    </row>
    <row r="57" spans="1:13" ht="12.75" customHeight="1">
      <c r="A57" s="51"/>
      <c r="B57" s="51"/>
      <c r="C57" s="51"/>
      <c r="D57" s="51"/>
      <c r="E57" s="51"/>
      <c r="F57" s="51"/>
      <c r="G57" s="51"/>
      <c r="H57" s="51"/>
      <c r="I57" s="51"/>
      <c r="J57" s="51"/>
      <c r="K57" s="51"/>
      <c r="L57" s="51"/>
      <c r="M57" s="51"/>
    </row>
    <row r="58" spans="1:13" ht="12.75" customHeight="1">
      <c r="A58" s="51"/>
      <c r="B58" s="51"/>
      <c r="C58" s="51"/>
      <c r="D58" s="51"/>
      <c r="E58" s="51"/>
      <c r="F58" s="51"/>
      <c r="G58" s="51"/>
      <c r="H58" s="51"/>
      <c r="I58" s="51"/>
      <c r="J58" s="51"/>
      <c r="K58" s="51"/>
      <c r="L58" s="51"/>
      <c r="M58" s="51"/>
    </row>
    <row r="59" spans="1:13" ht="12.75" customHeight="1">
      <c r="A59" s="51"/>
      <c r="B59" s="51"/>
      <c r="C59" s="51"/>
      <c r="D59" s="51"/>
      <c r="E59" s="51"/>
      <c r="F59" s="51"/>
      <c r="G59" s="51"/>
      <c r="H59" s="51"/>
      <c r="I59" s="51"/>
      <c r="J59" s="51"/>
      <c r="K59" s="51"/>
      <c r="L59" s="51"/>
      <c r="M59" s="51"/>
    </row>
    <row r="60" spans="1:13" ht="12.75" customHeight="1">
      <c r="A60" s="51"/>
      <c r="B60" s="51"/>
      <c r="C60" s="51"/>
      <c r="D60" s="51"/>
      <c r="E60" s="51"/>
      <c r="F60" s="51"/>
      <c r="G60" s="51"/>
      <c r="H60" s="51"/>
      <c r="I60" s="51"/>
      <c r="J60" s="51"/>
      <c r="K60" s="51"/>
      <c r="L60" s="51"/>
      <c r="M60" s="51"/>
    </row>
    <row r="61" spans="1:13" ht="12.75" customHeight="1">
      <c r="A61" s="51"/>
      <c r="B61" s="51"/>
      <c r="C61" s="51"/>
      <c r="D61" s="51"/>
      <c r="E61" s="51"/>
      <c r="F61" s="51"/>
      <c r="G61" s="51"/>
      <c r="H61" s="51"/>
      <c r="I61" s="51"/>
      <c r="J61" s="51"/>
      <c r="K61" s="51"/>
      <c r="L61" s="51"/>
      <c r="M61" s="51"/>
    </row>
    <row r="62" spans="1:13" ht="12.75" customHeight="1">
      <c r="A62" s="51"/>
      <c r="B62" s="51"/>
      <c r="C62" s="51"/>
      <c r="D62" s="51"/>
      <c r="E62" s="51"/>
      <c r="F62" s="51"/>
      <c r="G62" s="51"/>
      <c r="H62" s="51"/>
      <c r="I62" s="51"/>
      <c r="J62" s="51"/>
      <c r="K62" s="51"/>
      <c r="L62" s="51"/>
      <c r="M62" s="51"/>
    </row>
    <row r="63" spans="1:13" ht="12.75" customHeight="1">
      <c r="A63" s="51"/>
      <c r="B63" s="51"/>
      <c r="C63" s="51"/>
      <c r="D63" s="51"/>
      <c r="E63" s="51"/>
      <c r="F63" s="51"/>
      <c r="G63" s="51"/>
      <c r="H63" s="51"/>
      <c r="I63" s="51"/>
      <c r="J63" s="51"/>
      <c r="K63" s="51"/>
      <c r="L63" s="51"/>
      <c r="M63" s="51"/>
    </row>
    <row r="64" spans="1:13" ht="12.75" customHeight="1">
      <c r="A64" s="51"/>
      <c r="B64" s="51"/>
      <c r="C64" s="51"/>
      <c r="D64" s="51"/>
      <c r="E64" s="51"/>
      <c r="F64" s="51"/>
      <c r="G64" s="51"/>
      <c r="H64" s="51"/>
      <c r="I64" s="51"/>
      <c r="J64" s="51"/>
      <c r="K64" s="51"/>
      <c r="L64" s="51"/>
      <c r="M64" s="51"/>
    </row>
    <row r="65" spans="1:13" ht="12.75" customHeight="1">
      <c r="A65" s="51"/>
      <c r="B65" s="51"/>
      <c r="C65" s="51"/>
      <c r="D65" s="51"/>
      <c r="E65" s="51"/>
      <c r="F65" s="51"/>
      <c r="G65" s="51"/>
      <c r="H65" s="51"/>
      <c r="I65" s="51"/>
      <c r="J65" s="51"/>
      <c r="K65" s="51"/>
      <c r="L65" s="51"/>
      <c r="M65" s="51"/>
    </row>
    <row r="66" spans="1:13" ht="12.75" customHeight="1">
      <c r="A66" s="51"/>
      <c r="B66" s="51"/>
      <c r="C66" s="51"/>
      <c r="D66" s="51"/>
      <c r="E66" s="51"/>
      <c r="F66" s="51"/>
      <c r="G66" s="51"/>
      <c r="H66" s="51"/>
      <c r="I66" s="51"/>
      <c r="J66" s="51"/>
      <c r="K66" s="51"/>
      <c r="L66" s="51"/>
      <c r="M66" s="51"/>
    </row>
    <row r="67" spans="1:13" ht="12.75" customHeight="1">
      <c r="A67" s="51"/>
      <c r="B67" s="51"/>
      <c r="C67" s="51"/>
      <c r="D67" s="51"/>
      <c r="E67" s="51"/>
      <c r="F67" s="51"/>
      <c r="G67" s="51"/>
      <c r="H67" s="51"/>
      <c r="I67" s="51"/>
      <c r="J67" s="51"/>
      <c r="K67" s="51"/>
      <c r="L67" s="51"/>
      <c r="M67" s="51"/>
    </row>
    <row r="68" spans="1:13" ht="12.75" customHeight="1">
      <c r="A68" s="51"/>
      <c r="B68" s="51"/>
      <c r="C68" s="51"/>
      <c r="D68" s="51"/>
      <c r="E68" s="51"/>
      <c r="F68" s="51"/>
      <c r="G68" s="51"/>
      <c r="H68" s="51"/>
      <c r="I68" s="51"/>
      <c r="J68" s="51"/>
      <c r="K68" s="51"/>
      <c r="L68" s="51"/>
      <c r="M68" s="51"/>
    </row>
    <row r="69" spans="1:13" ht="12.75" customHeight="1">
      <c r="A69" s="51"/>
      <c r="B69" s="51"/>
      <c r="C69" s="51"/>
      <c r="D69" s="51"/>
      <c r="E69" s="51"/>
      <c r="F69" s="51"/>
      <c r="G69" s="51"/>
      <c r="H69" s="51"/>
      <c r="I69" s="51"/>
      <c r="J69" s="51"/>
      <c r="K69" s="51"/>
      <c r="L69" s="51"/>
      <c r="M69" s="51"/>
    </row>
    <row r="70" spans="1:13" ht="12.75" customHeight="1">
      <c r="A70" s="51"/>
      <c r="B70" s="51"/>
      <c r="C70" s="51"/>
      <c r="D70" s="51"/>
      <c r="E70" s="51"/>
      <c r="F70" s="51"/>
      <c r="G70" s="51"/>
      <c r="H70" s="51"/>
      <c r="I70" s="51"/>
      <c r="J70" s="51"/>
      <c r="K70" s="51"/>
      <c r="L70" s="51"/>
      <c r="M70" s="51"/>
    </row>
    <row r="71" spans="1:13" ht="12.75" customHeight="1">
      <c r="A71" s="51"/>
      <c r="B71" s="51"/>
      <c r="C71" s="51"/>
      <c r="D71" s="51"/>
      <c r="E71" s="51"/>
      <c r="F71" s="51"/>
      <c r="G71" s="51"/>
      <c r="H71" s="51"/>
      <c r="I71" s="51"/>
      <c r="J71" s="51"/>
      <c r="K71" s="51"/>
      <c r="L71" s="51"/>
      <c r="M71" s="51"/>
    </row>
    <row r="72" spans="1:13" ht="12.75" customHeight="1">
      <c r="A72" s="51"/>
      <c r="B72" s="51"/>
      <c r="C72" s="51"/>
      <c r="D72" s="51"/>
      <c r="E72" s="51"/>
      <c r="F72" s="51"/>
      <c r="G72" s="51"/>
      <c r="H72" s="51"/>
      <c r="I72" s="51"/>
      <c r="J72" s="51"/>
      <c r="K72" s="51"/>
      <c r="L72" s="51"/>
      <c r="M72" s="51"/>
    </row>
    <row r="73" spans="1:13" ht="12.75" customHeight="1">
      <c r="A73" s="51"/>
      <c r="B73" s="51"/>
      <c r="C73" s="51"/>
      <c r="D73" s="51"/>
      <c r="E73" s="51"/>
      <c r="F73" s="51"/>
      <c r="G73" s="51"/>
      <c r="H73" s="51"/>
      <c r="I73" s="51"/>
      <c r="J73" s="51"/>
      <c r="K73" s="51"/>
      <c r="L73" s="51"/>
      <c r="M73" s="51"/>
    </row>
    <row r="74" spans="1:13" ht="12.75" customHeight="1">
      <c r="A74" s="51"/>
      <c r="B74" s="51"/>
      <c r="C74" s="51"/>
      <c r="D74" s="51"/>
      <c r="E74" s="51"/>
      <c r="F74" s="51"/>
      <c r="G74" s="51"/>
      <c r="H74" s="51"/>
      <c r="I74" s="51"/>
      <c r="J74" s="51"/>
      <c r="K74" s="51"/>
      <c r="L74" s="51"/>
      <c r="M74" s="51"/>
    </row>
    <row r="75" spans="1:13" ht="12.75" customHeight="1">
      <c r="A75" s="51"/>
      <c r="B75" s="51"/>
      <c r="C75" s="51"/>
      <c r="D75" s="51"/>
      <c r="E75" s="51"/>
      <c r="F75" s="51"/>
      <c r="G75" s="51"/>
      <c r="H75" s="51"/>
      <c r="I75" s="51"/>
      <c r="J75" s="51"/>
      <c r="K75" s="51"/>
      <c r="L75" s="51"/>
      <c r="M75" s="51"/>
    </row>
    <row r="76" spans="1:13" ht="12.75" customHeight="1">
      <c r="A76" s="51"/>
      <c r="B76" s="51"/>
      <c r="C76" s="51"/>
      <c r="D76" s="51"/>
      <c r="E76" s="51"/>
      <c r="F76" s="51"/>
      <c r="G76" s="51"/>
      <c r="H76" s="51"/>
      <c r="I76" s="51"/>
      <c r="J76" s="51"/>
      <c r="K76" s="51"/>
      <c r="L76" s="51"/>
      <c r="M76" s="51"/>
    </row>
    <row r="77" spans="1:13" ht="12.75" customHeight="1">
      <c r="A77" s="51"/>
      <c r="B77" s="51"/>
      <c r="C77" s="51"/>
      <c r="D77" s="51"/>
      <c r="E77" s="51"/>
      <c r="F77" s="51"/>
      <c r="G77" s="51"/>
      <c r="H77" s="51"/>
      <c r="I77" s="51"/>
      <c r="J77" s="51"/>
      <c r="K77" s="51"/>
      <c r="L77" s="51"/>
      <c r="M77" s="51"/>
    </row>
    <row r="78" spans="1:13" ht="12.75" customHeight="1">
      <c r="A78" s="51"/>
      <c r="B78" s="51"/>
      <c r="C78" s="51"/>
      <c r="D78" s="51"/>
      <c r="E78" s="51"/>
      <c r="F78" s="51"/>
      <c r="G78" s="51"/>
      <c r="H78" s="51"/>
      <c r="I78" s="51"/>
      <c r="J78" s="51"/>
      <c r="K78" s="51"/>
      <c r="L78" s="51"/>
      <c r="M78" s="51"/>
    </row>
    <row r="79" spans="1:13" ht="12.75" customHeight="1">
      <c r="A79" s="51"/>
      <c r="B79" s="51"/>
      <c r="C79" s="51"/>
      <c r="D79" s="51"/>
      <c r="E79" s="51"/>
      <c r="F79" s="51"/>
      <c r="G79" s="51"/>
      <c r="H79" s="51"/>
      <c r="I79" s="51"/>
      <c r="J79" s="51"/>
      <c r="K79" s="51"/>
      <c r="L79" s="51"/>
      <c r="M79" s="51"/>
    </row>
    <row r="80" spans="1:13" ht="12.75" customHeight="1">
      <c r="A80" s="51"/>
      <c r="B80" s="51"/>
      <c r="C80" s="51"/>
      <c r="D80" s="51"/>
      <c r="E80" s="51"/>
      <c r="F80" s="51"/>
      <c r="G80" s="51"/>
      <c r="H80" s="51"/>
      <c r="I80" s="51"/>
      <c r="J80" s="51"/>
      <c r="K80" s="51"/>
      <c r="L80" s="51"/>
      <c r="M80" s="51"/>
    </row>
    <row r="81" spans="1:13" ht="12.75" customHeight="1">
      <c r="A81" s="51"/>
      <c r="B81" s="51"/>
      <c r="C81" s="51"/>
      <c r="D81" s="51"/>
      <c r="E81" s="51"/>
      <c r="F81" s="51"/>
      <c r="G81" s="51"/>
      <c r="H81" s="51"/>
      <c r="I81" s="51"/>
      <c r="J81" s="51"/>
      <c r="K81" s="51"/>
      <c r="L81" s="51"/>
      <c r="M81" s="51"/>
    </row>
    <row r="82" spans="1:13" ht="12.75" customHeight="1">
      <c r="A82" s="51"/>
      <c r="B82" s="51"/>
      <c r="C82" s="51"/>
      <c r="D82" s="51"/>
      <c r="E82" s="51"/>
      <c r="F82" s="51"/>
      <c r="G82" s="51"/>
      <c r="H82" s="51"/>
      <c r="I82" s="51"/>
      <c r="J82" s="51"/>
      <c r="K82" s="51"/>
      <c r="L82" s="51"/>
      <c r="M82" s="51"/>
    </row>
    <row r="83" spans="1:13" ht="12.75" customHeight="1">
      <c r="A83" s="51"/>
      <c r="B83" s="51"/>
      <c r="C83" s="51"/>
      <c r="D83" s="51"/>
      <c r="E83" s="51"/>
      <c r="F83" s="51"/>
      <c r="G83" s="51"/>
      <c r="H83" s="51"/>
      <c r="I83" s="51"/>
      <c r="J83" s="51"/>
      <c r="K83" s="51"/>
      <c r="L83" s="51"/>
      <c r="M83" s="51"/>
    </row>
    <row r="84" spans="1:13" ht="12.75" customHeight="1">
      <c r="A84" s="51"/>
      <c r="B84" s="51"/>
      <c r="C84" s="51"/>
      <c r="D84" s="51"/>
      <c r="E84" s="51"/>
      <c r="F84" s="51"/>
      <c r="G84" s="51"/>
      <c r="H84" s="51"/>
      <c r="I84" s="51"/>
      <c r="J84" s="51"/>
      <c r="K84" s="51"/>
      <c r="L84" s="51"/>
      <c r="M84" s="51"/>
    </row>
    <row r="85" spans="1:13" ht="12.75" customHeight="1">
      <c r="A85" s="51"/>
      <c r="B85" s="51"/>
      <c r="C85" s="51"/>
      <c r="D85" s="51"/>
      <c r="E85" s="51"/>
      <c r="F85" s="51"/>
      <c r="G85" s="51"/>
      <c r="H85" s="51"/>
      <c r="I85" s="51"/>
      <c r="J85" s="51"/>
      <c r="K85" s="51"/>
      <c r="L85" s="51"/>
      <c r="M85" s="51"/>
    </row>
    <row r="86" spans="1:13" ht="12.75" customHeight="1">
      <c r="A86" s="51"/>
      <c r="B86" s="51"/>
      <c r="C86" s="51"/>
      <c r="D86" s="51"/>
      <c r="E86" s="51"/>
      <c r="F86" s="51"/>
      <c r="G86" s="51"/>
      <c r="H86" s="51"/>
      <c r="I86" s="51"/>
      <c r="J86" s="51"/>
      <c r="K86" s="51"/>
      <c r="L86" s="51"/>
      <c r="M86" s="51"/>
    </row>
    <row r="87" spans="1:13" ht="12.75" customHeight="1">
      <c r="A87" s="51"/>
      <c r="B87" s="51"/>
      <c r="C87" s="51"/>
      <c r="D87" s="51"/>
      <c r="E87" s="51"/>
      <c r="F87" s="51"/>
      <c r="G87" s="51"/>
      <c r="H87" s="51"/>
      <c r="I87" s="51"/>
      <c r="J87" s="51"/>
      <c r="K87" s="51"/>
      <c r="L87" s="51"/>
      <c r="M87" s="51"/>
    </row>
    <row r="88" spans="1:13" ht="12.75" customHeight="1">
      <c r="A88" s="51"/>
      <c r="B88" s="51"/>
      <c r="C88" s="51"/>
      <c r="D88" s="51"/>
      <c r="E88" s="51"/>
      <c r="F88" s="51"/>
      <c r="G88" s="51"/>
      <c r="H88" s="51"/>
      <c r="I88" s="51"/>
      <c r="J88" s="51"/>
      <c r="K88" s="51"/>
      <c r="L88" s="51"/>
      <c r="M88" s="51"/>
    </row>
    <row r="89" spans="1:13" ht="12.75" customHeight="1">
      <c r="A89" s="51"/>
      <c r="B89" s="51"/>
      <c r="C89" s="51"/>
      <c r="D89" s="51"/>
      <c r="E89" s="51"/>
      <c r="F89" s="51"/>
      <c r="G89" s="51"/>
      <c r="H89" s="51"/>
      <c r="I89" s="51"/>
      <c r="J89" s="51"/>
      <c r="K89" s="51"/>
      <c r="L89" s="51"/>
      <c r="M89" s="51"/>
    </row>
    <row r="90" spans="1:13" ht="12.75" customHeight="1">
      <c r="A90" s="51"/>
      <c r="B90" s="51"/>
      <c r="C90" s="51"/>
      <c r="D90" s="51"/>
      <c r="E90" s="51"/>
      <c r="F90" s="51"/>
      <c r="G90" s="51"/>
      <c r="H90" s="51"/>
      <c r="I90" s="51"/>
      <c r="J90" s="51"/>
      <c r="K90" s="51"/>
      <c r="L90" s="51"/>
      <c r="M90" s="51"/>
    </row>
    <row r="91" spans="1:13" ht="12.75" customHeight="1">
      <c r="A91" s="51"/>
      <c r="B91" s="51"/>
      <c r="C91" s="51"/>
      <c r="D91" s="51"/>
      <c r="E91" s="51"/>
      <c r="F91" s="51"/>
      <c r="G91" s="51"/>
      <c r="H91" s="51"/>
      <c r="I91" s="51"/>
      <c r="J91" s="51"/>
      <c r="K91" s="51"/>
      <c r="L91" s="51"/>
      <c r="M91" s="51"/>
    </row>
    <row r="92" spans="1:13" ht="12.75" customHeight="1">
      <c r="A92" s="51"/>
      <c r="B92" s="51"/>
      <c r="C92" s="51"/>
      <c r="D92" s="51"/>
      <c r="E92" s="51"/>
      <c r="F92" s="51"/>
      <c r="G92" s="51"/>
      <c r="H92" s="51"/>
      <c r="I92" s="51"/>
      <c r="J92" s="51"/>
      <c r="K92" s="51"/>
      <c r="L92" s="51"/>
      <c r="M92" s="51"/>
    </row>
    <row r="93" spans="1:13" ht="12.75" customHeight="1">
      <c r="A93" s="51"/>
      <c r="B93" s="51"/>
      <c r="C93" s="51"/>
      <c r="D93" s="51"/>
      <c r="E93" s="51"/>
      <c r="F93" s="51"/>
      <c r="G93" s="51"/>
      <c r="H93" s="51"/>
      <c r="I93" s="51"/>
      <c r="J93" s="51"/>
      <c r="K93" s="51"/>
      <c r="L93" s="51"/>
      <c r="M93" s="51"/>
    </row>
    <row r="94" spans="1:13" ht="12.75" customHeight="1">
      <c r="A94" s="51"/>
      <c r="B94" s="51"/>
      <c r="C94" s="51"/>
      <c r="D94" s="51"/>
      <c r="E94" s="51"/>
      <c r="F94" s="51"/>
      <c r="G94" s="51"/>
      <c r="H94" s="51"/>
      <c r="I94" s="51"/>
      <c r="J94" s="51"/>
      <c r="K94" s="51"/>
      <c r="L94" s="51"/>
      <c r="M94" s="51"/>
    </row>
    <row r="95" spans="1:13" ht="12.75" customHeight="1">
      <c r="A95" s="51"/>
      <c r="B95" s="51"/>
      <c r="C95" s="51"/>
      <c r="D95" s="51"/>
      <c r="E95" s="51"/>
      <c r="F95" s="51"/>
      <c r="G95" s="51"/>
      <c r="H95" s="51"/>
      <c r="I95" s="51"/>
      <c r="J95" s="51"/>
      <c r="K95" s="51"/>
      <c r="L95" s="51"/>
      <c r="M95" s="51"/>
    </row>
    <row r="96" spans="1:13" ht="12.75" customHeight="1">
      <c r="A96" s="51"/>
      <c r="B96" s="51"/>
      <c r="C96" s="51"/>
      <c r="D96" s="51"/>
      <c r="E96" s="51"/>
      <c r="F96" s="51"/>
      <c r="G96" s="51"/>
      <c r="H96" s="51"/>
      <c r="I96" s="51"/>
      <c r="J96" s="51"/>
      <c r="K96" s="51"/>
      <c r="L96" s="51"/>
      <c r="M96" s="51"/>
    </row>
    <row r="97" spans="1:13" ht="12.75" customHeight="1">
      <c r="A97" s="51"/>
      <c r="B97" s="51"/>
      <c r="C97" s="51"/>
      <c r="D97" s="51"/>
      <c r="E97" s="51"/>
      <c r="F97" s="51"/>
      <c r="G97" s="51"/>
      <c r="H97" s="51"/>
      <c r="I97" s="51"/>
      <c r="J97" s="51"/>
      <c r="K97" s="51"/>
      <c r="L97" s="51"/>
      <c r="M97" s="51"/>
    </row>
    <row r="98" spans="1:13" ht="12.75" customHeight="1">
      <c r="A98" s="51"/>
      <c r="B98" s="51"/>
      <c r="C98" s="51"/>
      <c r="D98" s="51"/>
      <c r="E98" s="51"/>
      <c r="F98" s="51"/>
      <c r="G98" s="51"/>
      <c r="H98" s="51"/>
      <c r="I98" s="51"/>
      <c r="J98" s="51"/>
      <c r="K98" s="51"/>
      <c r="L98" s="51"/>
      <c r="M98" s="51"/>
    </row>
    <row r="99" spans="1:13" ht="12.75" customHeight="1">
      <c r="A99" s="51"/>
      <c r="B99" s="51"/>
      <c r="C99" s="51"/>
      <c r="D99" s="51"/>
      <c r="E99" s="51"/>
      <c r="F99" s="51"/>
      <c r="G99" s="51"/>
      <c r="H99" s="51"/>
      <c r="I99" s="51"/>
      <c r="J99" s="51"/>
      <c r="K99" s="51"/>
      <c r="L99" s="51"/>
      <c r="M99" s="51"/>
    </row>
    <row r="100" spans="1:13" ht="12.75" customHeight="1">
      <c r="A100" s="51"/>
      <c r="B100" s="51"/>
      <c r="C100" s="51"/>
      <c r="D100" s="51"/>
      <c r="E100" s="51"/>
      <c r="F100" s="51"/>
      <c r="G100" s="51"/>
      <c r="H100" s="51"/>
      <c r="I100" s="51"/>
      <c r="J100" s="51"/>
      <c r="K100" s="51"/>
      <c r="L100" s="51"/>
      <c r="M100" s="51"/>
    </row>
    <row r="101" spans="1:13" ht="12.75" customHeight="1">
      <c r="A101" s="51"/>
      <c r="B101" s="51"/>
      <c r="C101" s="51"/>
      <c r="D101" s="51"/>
      <c r="E101" s="51"/>
      <c r="F101" s="51"/>
      <c r="G101" s="51"/>
      <c r="H101" s="51"/>
      <c r="I101" s="51"/>
      <c r="J101" s="51"/>
      <c r="K101" s="51"/>
      <c r="L101" s="51"/>
      <c r="M101" s="51"/>
    </row>
    <row r="102" spans="1:13" ht="12.75" customHeight="1">
      <c r="A102" s="51"/>
      <c r="B102" s="51"/>
      <c r="C102" s="51"/>
      <c r="D102" s="51"/>
      <c r="E102" s="51"/>
      <c r="F102" s="51"/>
      <c r="G102" s="51"/>
      <c r="H102" s="51"/>
      <c r="I102" s="51"/>
      <c r="J102" s="51"/>
      <c r="K102" s="51"/>
      <c r="L102" s="51"/>
      <c r="M102" s="51"/>
    </row>
    <row r="103" spans="1:13" ht="12.75" customHeight="1">
      <c r="A103" s="51"/>
      <c r="B103" s="51"/>
      <c r="C103" s="51"/>
      <c r="D103" s="51"/>
      <c r="E103" s="51"/>
      <c r="F103" s="51"/>
      <c r="G103" s="51"/>
      <c r="H103" s="51"/>
      <c r="I103" s="51"/>
      <c r="J103" s="51"/>
      <c r="K103" s="51"/>
      <c r="L103" s="51"/>
      <c r="M103" s="51"/>
    </row>
    <row r="104" spans="1:13" ht="12.75" customHeight="1">
      <c r="A104" s="51"/>
      <c r="B104" s="51"/>
      <c r="C104" s="51"/>
      <c r="D104" s="51"/>
      <c r="E104" s="51"/>
      <c r="F104" s="51"/>
      <c r="G104" s="51"/>
      <c r="H104" s="51"/>
      <c r="I104" s="51"/>
      <c r="J104" s="51"/>
      <c r="K104" s="51"/>
      <c r="L104" s="51"/>
      <c r="M104" s="51"/>
    </row>
    <row r="105" spans="1:13" ht="12.75" customHeight="1">
      <c r="A105" s="51"/>
      <c r="B105" s="51"/>
      <c r="C105" s="51"/>
      <c r="D105" s="51"/>
      <c r="E105" s="51"/>
      <c r="F105" s="51"/>
      <c r="G105" s="51"/>
      <c r="H105" s="51"/>
      <c r="I105" s="51"/>
      <c r="J105" s="51"/>
      <c r="K105" s="51"/>
      <c r="L105" s="51"/>
      <c r="M105" s="51"/>
    </row>
    <row r="106" spans="1:13" ht="12.75" customHeight="1">
      <c r="A106" s="51"/>
      <c r="B106" s="51"/>
      <c r="C106" s="51"/>
      <c r="D106" s="51"/>
      <c r="E106" s="51"/>
      <c r="F106" s="51"/>
      <c r="G106" s="51"/>
      <c r="H106" s="51"/>
      <c r="I106" s="51"/>
      <c r="J106" s="51"/>
      <c r="K106" s="51"/>
      <c r="L106" s="51"/>
      <c r="M106" s="51"/>
    </row>
    <row r="107" spans="1:13" ht="12.75" customHeight="1">
      <c r="A107" s="51"/>
      <c r="B107" s="51"/>
      <c r="C107" s="51"/>
      <c r="D107" s="51"/>
      <c r="E107" s="51"/>
      <c r="F107" s="51"/>
      <c r="G107" s="51"/>
      <c r="H107" s="51"/>
      <c r="I107" s="51"/>
      <c r="J107" s="51"/>
      <c r="K107" s="51"/>
      <c r="L107" s="51"/>
      <c r="M107" s="51"/>
    </row>
    <row r="108" spans="1:13" ht="12.75" customHeight="1">
      <c r="A108" s="51"/>
      <c r="B108" s="51"/>
      <c r="C108" s="51"/>
      <c r="D108" s="51"/>
      <c r="E108" s="51"/>
      <c r="F108" s="51"/>
      <c r="G108" s="51"/>
      <c r="H108" s="51"/>
      <c r="I108" s="51"/>
      <c r="J108" s="51"/>
      <c r="K108" s="51"/>
      <c r="L108" s="51"/>
      <c r="M108" s="51"/>
    </row>
    <row r="109" spans="1:13" ht="12.75" customHeight="1">
      <c r="A109" s="51"/>
      <c r="B109" s="51"/>
      <c r="C109" s="51"/>
      <c r="D109" s="51"/>
      <c r="E109" s="51"/>
      <c r="F109" s="51"/>
      <c r="G109" s="51"/>
      <c r="H109" s="51"/>
      <c r="I109" s="51"/>
      <c r="J109" s="51"/>
      <c r="K109" s="51"/>
      <c r="L109" s="51"/>
      <c r="M109" s="51"/>
    </row>
    <row r="110" spans="1:13" ht="12.75" customHeight="1">
      <c r="A110" s="51"/>
      <c r="B110" s="51"/>
      <c r="C110" s="51"/>
      <c r="D110" s="51"/>
      <c r="E110" s="51"/>
      <c r="F110" s="51"/>
      <c r="G110" s="51"/>
      <c r="H110" s="51"/>
      <c r="I110" s="51"/>
      <c r="J110" s="51"/>
      <c r="K110" s="51"/>
      <c r="L110" s="51"/>
      <c r="M110" s="51"/>
    </row>
    <row r="111" spans="1:13" ht="12.75" customHeight="1">
      <c r="A111" s="51"/>
      <c r="B111" s="51"/>
      <c r="C111" s="51"/>
      <c r="D111" s="51"/>
      <c r="E111" s="51"/>
      <c r="F111" s="51"/>
      <c r="G111" s="51"/>
      <c r="H111" s="51"/>
      <c r="I111" s="51"/>
      <c r="J111" s="51"/>
      <c r="K111" s="51"/>
      <c r="L111" s="51"/>
      <c r="M111" s="51"/>
    </row>
    <row r="112" spans="1:13" ht="12.75" customHeight="1">
      <c r="A112" s="51"/>
      <c r="B112" s="51"/>
      <c r="C112" s="51"/>
      <c r="D112" s="51"/>
      <c r="E112" s="51"/>
      <c r="F112" s="51"/>
      <c r="G112" s="51"/>
      <c r="H112" s="51"/>
      <c r="I112" s="51"/>
      <c r="J112" s="51"/>
      <c r="K112" s="51"/>
      <c r="L112" s="51"/>
      <c r="M112" s="51"/>
    </row>
    <row r="113" spans="1:13" ht="12.75" customHeight="1">
      <c r="A113" s="51"/>
      <c r="B113" s="51"/>
      <c r="C113" s="51"/>
      <c r="D113" s="51"/>
      <c r="E113" s="51"/>
      <c r="F113" s="51"/>
      <c r="G113" s="51"/>
      <c r="H113" s="51"/>
      <c r="I113" s="51"/>
      <c r="J113" s="51"/>
      <c r="K113" s="51"/>
      <c r="L113" s="51"/>
      <c r="M113" s="51"/>
    </row>
    <row r="114" spans="1:13" ht="12.75" customHeight="1">
      <c r="A114" s="51"/>
      <c r="B114" s="51"/>
      <c r="C114" s="51"/>
      <c r="D114" s="51"/>
      <c r="E114" s="51"/>
      <c r="F114" s="51"/>
      <c r="G114" s="51"/>
      <c r="H114" s="51"/>
      <c r="I114" s="51"/>
      <c r="J114" s="51"/>
      <c r="K114" s="51"/>
      <c r="L114" s="51"/>
      <c r="M114" s="51"/>
    </row>
    <row r="115" spans="1:13" ht="12.75" customHeight="1">
      <c r="A115" s="51"/>
      <c r="B115" s="51"/>
      <c r="C115" s="51"/>
      <c r="D115" s="51"/>
      <c r="E115" s="51"/>
      <c r="F115" s="51"/>
      <c r="G115" s="51"/>
      <c r="H115" s="51"/>
      <c r="I115" s="51"/>
      <c r="J115" s="51"/>
      <c r="K115" s="51"/>
      <c r="L115" s="51"/>
      <c r="M115" s="51"/>
    </row>
    <row r="116" spans="1:13" ht="12.75" customHeight="1">
      <c r="A116" s="51"/>
      <c r="B116" s="51"/>
      <c r="C116" s="51"/>
      <c r="D116" s="51"/>
      <c r="E116" s="51"/>
      <c r="F116" s="51"/>
      <c r="G116" s="51"/>
      <c r="H116" s="51"/>
      <c r="I116" s="51"/>
      <c r="J116" s="51"/>
      <c r="K116" s="51"/>
      <c r="L116" s="51"/>
      <c r="M116" s="51"/>
    </row>
    <row r="117" spans="1:13" ht="12.75" customHeight="1">
      <c r="A117" s="51"/>
      <c r="B117" s="51"/>
      <c r="C117" s="51"/>
      <c r="D117" s="51"/>
      <c r="E117" s="51"/>
      <c r="F117" s="51"/>
      <c r="G117" s="51"/>
      <c r="H117" s="51"/>
      <c r="I117" s="51"/>
      <c r="J117" s="51"/>
      <c r="K117" s="51"/>
      <c r="L117" s="51"/>
      <c r="M117" s="51"/>
    </row>
    <row r="118" spans="1:13" ht="12.75" customHeight="1">
      <c r="A118" s="51"/>
      <c r="B118" s="51"/>
      <c r="C118" s="51"/>
      <c r="D118" s="51"/>
      <c r="E118" s="51"/>
      <c r="F118" s="51"/>
      <c r="G118" s="51"/>
      <c r="H118" s="51"/>
      <c r="I118" s="51"/>
      <c r="J118" s="51"/>
      <c r="K118" s="51"/>
      <c r="L118" s="51"/>
      <c r="M118" s="51"/>
    </row>
    <row r="119" spans="1:13" ht="12.75" customHeight="1">
      <c r="A119" s="51"/>
      <c r="B119" s="51"/>
      <c r="C119" s="51"/>
      <c r="D119" s="51"/>
      <c r="E119" s="51"/>
      <c r="F119" s="51"/>
      <c r="G119" s="51"/>
      <c r="H119" s="51"/>
      <c r="I119" s="51"/>
      <c r="J119" s="51"/>
      <c r="K119" s="51"/>
      <c r="L119" s="51"/>
      <c r="M119" s="51"/>
    </row>
    <row r="120" spans="1:13" ht="12.75" customHeight="1">
      <c r="A120" s="51"/>
      <c r="B120" s="51"/>
      <c r="C120" s="51"/>
      <c r="D120" s="51"/>
      <c r="E120" s="51"/>
      <c r="F120" s="51"/>
      <c r="G120" s="51"/>
      <c r="H120" s="51"/>
      <c r="I120" s="51"/>
      <c r="J120" s="51"/>
      <c r="K120" s="51"/>
      <c r="L120" s="51"/>
      <c r="M120" s="51"/>
    </row>
    <row r="121" spans="1:13" ht="12.75" customHeight="1">
      <c r="A121" s="51"/>
      <c r="B121" s="51"/>
      <c r="C121" s="51"/>
      <c r="D121" s="51"/>
      <c r="E121" s="51"/>
      <c r="F121" s="51"/>
      <c r="G121" s="51"/>
      <c r="H121" s="51"/>
      <c r="I121" s="51"/>
      <c r="J121" s="51"/>
      <c r="K121" s="51"/>
      <c r="L121" s="51"/>
      <c r="M121" s="51"/>
    </row>
    <row r="122" spans="1:13" ht="12.75" customHeight="1">
      <c r="A122" s="51"/>
      <c r="B122" s="51"/>
      <c r="C122" s="51"/>
      <c r="D122" s="51"/>
      <c r="E122" s="51"/>
      <c r="F122" s="51"/>
      <c r="G122" s="51"/>
      <c r="H122" s="51"/>
      <c r="I122" s="51"/>
      <c r="J122" s="51"/>
      <c r="K122" s="51"/>
      <c r="L122" s="51"/>
      <c r="M122" s="51"/>
    </row>
    <row r="123" spans="1:13" ht="12.75" customHeight="1">
      <c r="A123" s="51"/>
      <c r="B123" s="51"/>
      <c r="C123" s="51"/>
      <c r="D123" s="51"/>
      <c r="E123" s="51"/>
      <c r="F123" s="51"/>
      <c r="G123" s="51"/>
      <c r="H123" s="51"/>
      <c r="I123" s="51"/>
      <c r="J123" s="51"/>
      <c r="K123" s="51"/>
      <c r="L123" s="51"/>
      <c r="M123" s="51"/>
    </row>
    <row r="124" spans="1:13" ht="12.75" customHeight="1">
      <c r="A124" s="51"/>
      <c r="B124" s="51"/>
      <c r="C124" s="51"/>
      <c r="D124" s="51"/>
      <c r="E124" s="51"/>
      <c r="F124" s="51"/>
      <c r="G124" s="51"/>
      <c r="H124" s="51"/>
      <c r="I124" s="51"/>
      <c r="J124" s="51"/>
      <c r="K124" s="51"/>
      <c r="L124" s="51"/>
      <c r="M124" s="51"/>
    </row>
    <row r="125" spans="1:13" ht="12.75" customHeight="1">
      <c r="A125" s="51"/>
      <c r="B125" s="51"/>
      <c r="C125" s="51"/>
      <c r="D125" s="51"/>
      <c r="E125" s="51"/>
      <c r="F125" s="51"/>
      <c r="G125" s="51"/>
      <c r="H125" s="51"/>
      <c r="I125" s="51"/>
      <c r="J125" s="51"/>
      <c r="K125" s="51"/>
      <c r="L125" s="51"/>
      <c r="M125" s="51"/>
    </row>
    <row r="126" spans="1:13" ht="12.75" customHeight="1">
      <c r="A126" s="51"/>
      <c r="B126" s="51"/>
      <c r="C126" s="51"/>
      <c r="D126" s="51"/>
      <c r="E126" s="51"/>
      <c r="F126" s="51"/>
      <c r="G126" s="51"/>
      <c r="H126" s="51"/>
      <c r="I126" s="51"/>
      <c r="J126" s="51"/>
      <c r="K126" s="51"/>
      <c r="L126" s="51"/>
      <c r="M126" s="51"/>
    </row>
    <row r="127" spans="1:13" ht="12.75" customHeight="1">
      <c r="A127" s="51"/>
      <c r="B127" s="51"/>
      <c r="C127" s="51"/>
      <c r="D127" s="51"/>
      <c r="E127" s="51"/>
      <c r="F127" s="51"/>
      <c r="G127" s="51"/>
      <c r="H127" s="51"/>
      <c r="I127" s="51"/>
      <c r="J127" s="51"/>
      <c r="K127" s="51"/>
      <c r="L127" s="51"/>
      <c r="M127" s="51"/>
    </row>
    <row r="128" spans="1:13" ht="12.75" customHeight="1">
      <c r="A128" s="51"/>
      <c r="B128" s="51"/>
      <c r="C128" s="51"/>
      <c r="D128" s="51"/>
      <c r="E128" s="51"/>
      <c r="F128" s="51"/>
      <c r="G128" s="51"/>
      <c r="H128" s="51"/>
      <c r="I128" s="51"/>
      <c r="J128" s="51"/>
      <c r="K128" s="51"/>
      <c r="L128" s="51"/>
      <c r="M128" s="51"/>
    </row>
    <row r="129" spans="1:13" ht="12.75" customHeight="1">
      <c r="A129" s="51"/>
      <c r="B129" s="51"/>
      <c r="C129" s="51"/>
      <c r="D129" s="51"/>
      <c r="E129" s="51"/>
      <c r="F129" s="51"/>
      <c r="G129" s="51"/>
      <c r="H129" s="51"/>
      <c r="I129" s="51"/>
      <c r="J129" s="51"/>
      <c r="K129" s="51"/>
      <c r="L129" s="51"/>
      <c r="M129" s="51"/>
    </row>
    <row r="130" spans="1:13" ht="12.75" customHeight="1">
      <c r="A130" s="51"/>
      <c r="B130" s="51"/>
      <c r="C130" s="51"/>
      <c r="D130" s="51"/>
      <c r="E130" s="51"/>
      <c r="F130" s="51"/>
      <c r="G130" s="51"/>
      <c r="H130" s="51"/>
      <c r="I130" s="51"/>
      <c r="J130" s="51"/>
      <c r="K130" s="51"/>
      <c r="L130" s="51"/>
      <c r="M130" s="51"/>
    </row>
    <row r="131" spans="1:13" ht="12.75" customHeight="1">
      <c r="A131" s="51"/>
      <c r="B131" s="51"/>
      <c r="C131" s="51"/>
      <c r="D131" s="51"/>
      <c r="E131" s="51"/>
      <c r="F131" s="51"/>
      <c r="G131" s="51"/>
      <c r="H131" s="51"/>
      <c r="I131" s="51"/>
      <c r="J131" s="51"/>
      <c r="K131" s="51"/>
      <c r="L131" s="51"/>
      <c r="M131" s="51"/>
    </row>
    <row r="132" spans="1:13" ht="12.75" customHeight="1">
      <c r="A132" s="51"/>
      <c r="B132" s="51"/>
      <c r="C132" s="51"/>
      <c r="D132" s="51"/>
      <c r="E132" s="51"/>
      <c r="F132" s="51"/>
      <c r="G132" s="51"/>
      <c r="H132" s="51"/>
      <c r="I132" s="51"/>
      <c r="J132" s="51"/>
      <c r="K132" s="51"/>
      <c r="L132" s="51"/>
      <c r="M132" s="51"/>
    </row>
    <row r="133" spans="1:13" ht="12.75" customHeight="1">
      <c r="A133" s="51"/>
      <c r="B133" s="51"/>
      <c r="C133" s="51"/>
      <c r="D133" s="51"/>
      <c r="E133" s="51"/>
      <c r="F133" s="51"/>
      <c r="G133" s="51"/>
      <c r="H133" s="51"/>
      <c r="I133" s="51"/>
      <c r="J133" s="51"/>
      <c r="K133" s="51"/>
      <c r="L133" s="51"/>
      <c r="M133" s="51"/>
    </row>
    <row r="134" spans="1:13" ht="12.75" customHeight="1">
      <c r="A134" s="51"/>
      <c r="B134" s="51"/>
      <c r="C134" s="51"/>
      <c r="D134" s="51"/>
      <c r="E134" s="51"/>
      <c r="F134" s="51"/>
      <c r="G134" s="51"/>
      <c r="H134" s="51"/>
      <c r="I134" s="51"/>
      <c r="J134" s="51"/>
      <c r="K134" s="51"/>
      <c r="L134" s="51"/>
      <c r="M134" s="51"/>
    </row>
    <row r="135" spans="1:13" ht="12.75" customHeight="1">
      <c r="A135" s="51"/>
      <c r="B135" s="51"/>
      <c r="C135" s="51"/>
      <c r="D135" s="51"/>
      <c r="E135" s="51"/>
      <c r="F135" s="51"/>
      <c r="G135" s="51"/>
      <c r="H135" s="51"/>
      <c r="I135" s="51"/>
      <c r="J135" s="51"/>
      <c r="K135" s="51"/>
      <c r="L135" s="51"/>
      <c r="M135" s="51"/>
    </row>
    <row r="136" spans="1:13" ht="12.75" customHeight="1">
      <c r="A136" s="51"/>
      <c r="B136" s="51"/>
      <c r="C136" s="51"/>
      <c r="D136" s="51"/>
      <c r="E136" s="51"/>
      <c r="F136" s="51"/>
      <c r="G136" s="51"/>
      <c r="H136" s="51"/>
      <c r="I136" s="51"/>
      <c r="J136" s="51"/>
      <c r="K136" s="51"/>
      <c r="L136" s="51"/>
      <c r="M136" s="51"/>
    </row>
    <row r="137" spans="1:13" ht="12.75" customHeight="1">
      <c r="A137" s="51"/>
      <c r="B137" s="51"/>
      <c r="C137" s="51"/>
      <c r="D137" s="51"/>
      <c r="E137" s="51"/>
      <c r="F137" s="51"/>
      <c r="G137" s="51"/>
      <c r="H137" s="51"/>
      <c r="I137" s="51"/>
      <c r="J137" s="51"/>
      <c r="K137" s="51"/>
      <c r="L137" s="51"/>
      <c r="M137" s="51"/>
    </row>
    <row r="138" spans="1:13" ht="12.75" customHeight="1">
      <c r="A138" s="51"/>
      <c r="B138" s="51"/>
      <c r="C138" s="51"/>
      <c r="D138" s="51"/>
      <c r="E138" s="51"/>
      <c r="F138" s="51"/>
      <c r="G138" s="51"/>
      <c r="H138" s="51"/>
      <c r="I138" s="51"/>
      <c r="J138" s="51"/>
      <c r="K138" s="51"/>
      <c r="L138" s="51"/>
      <c r="M138" s="51"/>
    </row>
    <row r="139" spans="1:13" ht="12.75" customHeight="1">
      <c r="A139" s="51"/>
      <c r="B139" s="51"/>
      <c r="C139" s="51"/>
      <c r="D139" s="51"/>
      <c r="E139" s="51"/>
      <c r="F139" s="51"/>
      <c r="G139" s="51"/>
      <c r="H139" s="51"/>
      <c r="I139" s="51"/>
      <c r="J139" s="51"/>
      <c r="K139" s="51"/>
      <c r="L139" s="51"/>
      <c r="M139" s="51"/>
    </row>
    <row r="140" spans="1:13" ht="12.75" customHeight="1">
      <c r="A140" s="51"/>
      <c r="B140" s="51"/>
      <c r="C140" s="51"/>
      <c r="D140" s="51"/>
      <c r="E140" s="51"/>
      <c r="F140" s="51"/>
      <c r="G140" s="51"/>
      <c r="H140" s="51"/>
      <c r="I140" s="51"/>
      <c r="J140" s="51"/>
      <c r="K140" s="51"/>
      <c r="L140" s="51"/>
      <c r="M140" s="51"/>
    </row>
    <row r="141" spans="1:13" ht="12.75" customHeight="1">
      <c r="A141" s="51"/>
      <c r="B141" s="51"/>
      <c r="C141" s="51"/>
      <c r="D141" s="51"/>
      <c r="E141" s="51"/>
      <c r="F141" s="51"/>
      <c r="G141" s="51"/>
      <c r="H141" s="51"/>
      <c r="I141" s="51"/>
      <c r="J141" s="51"/>
      <c r="K141" s="51"/>
      <c r="L141" s="51"/>
      <c r="M141" s="51"/>
    </row>
    <row r="142" spans="1:13" ht="12.75" customHeight="1">
      <c r="A142" s="51"/>
      <c r="B142" s="51"/>
      <c r="C142" s="51"/>
      <c r="D142" s="51"/>
      <c r="E142" s="51"/>
      <c r="F142" s="51"/>
      <c r="G142" s="51"/>
      <c r="H142" s="51"/>
      <c r="I142" s="51"/>
      <c r="J142" s="51"/>
      <c r="K142" s="51"/>
      <c r="L142" s="51"/>
      <c r="M142" s="51"/>
    </row>
    <row r="143" spans="1:13" ht="12.75" customHeight="1">
      <c r="A143" s="51"/>
      <c r="B143" s="51"/>
      <c r="C143" s="51"/>
      <c r="D143" s="51"/>
      <c r="E143" s="51"/>
      <c r="F143" s="51"/>
      <c r="G143" s="51"/>
      <c r="H143" s="51"/>
      <c r="I143" s="51"/>
      <c r="J143" s="51"/>
      <c r="K143" s="51"/>
      <c r="L143" s="51"/>
      <c r="M143" s="51"/>
    </row>
    <row r="144" spans="1:13" ht="12.75" customHeight="1">
      <c r="A144" s="51"/>
      <c r="B144" s="51"/>
      <c r="C144" s="51"/>
      <c r="D144" s="51"/>
      <c r="E144" s="51"/>
      <c r="F144" s="51"/>
      <c r="G144" s="51"/>
      <c r="H144" s="51"/>
      <c r="I144" s="51"/>
      <c r="J144" s="51"/>
      <c r="K144" s="51"/>
      <c r="L144" s="51"/>
      <c r="M144" s="51"/>
    </row>
    <row r="145" spans="1:12" ht="12.75" customHeight="1">
      <c r="A145" s="51"/>
      <c r="B145" s="51"/>
      <c r="C145" s="51"/>
      <c r="D145" s="51"/>
      <c r="E145" s="51"/>
      <c r="F145" s="51"/>
      <c r="G145" s="51"/>
      <c r="H145" s="51"/>
      <c r="I145" s="51"/>
      <c r="J145" s="51"/>
      <c r="K145" s="51"/>
      <c r="L145" s="6"/>
    </row>
    <row r="146" spans="1:12" ht="12.75" customHeight="1">
      <c r="B146" s="6"/>
      <c r="C146" s="6"/>
      <c r="D146" s="6"/>
      <c r="E146" s="6"/>
      <c r="F146" s="6"/>
      <c r="G146" s="6"/>
      <c r="H146" s="6"/>
      <c r="I146" s="6"/>
      <c r="J146" s="6"/>
      <c r="K146" s="6"/>
      <c r="L146" s="6"/>
    </row>
    <row r="147" spans="1:12" ht="12.75" customHeight="1">
      <c r="B147" s="6"/>
      <c r="C147" s="6"/>
      <c r="D147" s="6"/>
      <c r="E147" s="6"/>
      <c r="F147" s="6"/>
      <c r="G147" s="6"/>
      <c r="H147" s="6"/>
      <c r="I147" s="6"/>
      <c r="J147" s="6"/>
      <c r="K147" s="6"/>
      <c r="L147" s="6"/>
    </row>
    <row r="148" spans="1:12" ht="12.75" customHeight="1">
      <c r="B148" s="6"/>
      <c r="C148" s="6"/>
      <c r="D148" s="6"/>
      <c r="E148" s="6"/>
      <c r="F148" s="6"/>
      <c r="G148" s="6"/>
      <c r="H148" s="6"/>
      <c r="I148" s="6"/>
      <c r="J148" s="6"/>
      <c r="K148" s="6"/>
      <c r="L148" s="6"/>
    </row>
    <row r="149" spans="1:12" ht="12.75" customHeight="1">
      <c r="B149" s="6"/>
      <c r="C149" s="6"/>
      <c r="D149" s="6"/>
      <c r="E149" s="6"/>
      <c r="F149" s="6"/>
      <c r="G149" s="6"/>
      <c r="H149" s="6"/>
      <c r="I149" s="6"/>
      <c r="J149" s="6"/>
      <c r="K149" s="6"/>
      <c r="L149" s="6"/>
    </row>
    <row r="150" spans="1:12" ht="12.75" customHeight="1">
      <c r="B150" s="6"/>
      <c r="C150" s="6"/>
      <c r="D150" s="6"/>
      <c r="E150" s="6"/>
      <c r="F150" s="6"/>
      <c r="G150" s="6"/>
      <c r="H150" s="6"/>
      <c r="I150" s="6"/>
      <c r="J150" s="6"/>
      <c r="K150" s="6"/>
      <c r="L150" s="6"/>
    </row>
    <row r="151" spans="1:12" ht="12.75" customHeight="1">
      <c r="B151" s="6"/>
      <c r="C151" s="6"/>
      <c r="D151" s="6"/>
      <c r="E151" s="6"/>
      <c r="F151" s="6"/>
      <c r="G151" s="6"/>
      <c r="H151" s="6"/>
      <c r="I151" s="6"/>
      <c r="J151" s="6"/>
      <c r="K151" s="6"/>
      <c r="L151" s="6"/>
    </row>
    <row r="152" spans="1:12" ht="12.75" customHeight="1">
      <c r="B152" s="6"/>
      <c r="C152" s="6"/>
      <c r="D152" s="6"/>
      <c r="E152" s="6"/>
      <c r="F152" s="6"/>
      <c r="G152" s="6"/>
      <c r="H152" s="6"/>
      <c r="I152" s="6"/>
      <c r="J152" s="6"/>
      <c r="K152" s="6"/>
    </row>
    <row r="153" spans="1:12" ht="12.75" customHeight="1"/>
    <row r="154" spans="1:12" ht="12.75" customHeight="1"/>
    <row r="155" spans="1:12" ht="12.75" customHeight="1"/>
    <row r="156" spans="1:12" ht="12.75" customHeight="1"/>
    <row r="157" spans="1:12" ht="12.75" customHeight="1"/>
    <row r="158" spans="1:12" ht="12.75" customHeight="1"/>
    <row r="159" spans="1:12" ht="12.75" customHeight="1"/>
    <row r="160" spans="1:12"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sheetData>
  <mergeCells count="24">
    <mergeCell ref="D1:K1"/>
    <mergeCell ref="D2:K2"/>
    <mergeCell ref="D3:K3"/>
    <mergeCell ref="D6:K6"/>
    <mergeCell ref="B34:C34"/>
    <mergeCell ref="B29:D29"/>
    <mergeCell ref="D34:K34"/>
    <mergeCell ref="B10:C10"/>
    <mergeCell ref="B26:C26"/>
    <mergeCell ref="B12:C12"/>
    <mergeCell ref="D10:N10"/>
    <mergeCell ref="B38:D38"/>
    <mergeCell ref="A8:N8"/>
    <mergeCell ref="D26:N26"/>
    <mergeCell ref="D42:M42"/>
    <mergeCell ref="B45:D45"/>
    <mergeCell ref="B42:C42"/>
    <mergeCell ref="J22:K22"/>
    <mergeCell ref="J21:K21"/>
    <mergeCell ref="B49:D49"/>
    <mergeCell ref="H55:I55"/>
    <mergeCell ref="H54:I54"/>
    <mergeCell ref="B55:G55"/>
    <mergeCell ref="A50:D50"/>
  </mergeCells>
  <pageMargins left="0.23622047244094491" right="0.23622047244094491" top="0.74803149606299213" bottom="0.74803149606299213" header="0" footer="0"/>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I27" sqref="I27"/>
    </sheetView>
  </sheetViews>
  <sheetFormatPr defaultColWidth="14.42578125" defaultRowHeight="15" customHeight="1"/>
  <cols>
    <col min="1" max="1" width="12.85546875" customWidth="1"/>
    <col min="2" max="2" width="1.7109375" customWidth="1"/>
    <col min="3" max="3" width="1.28515625" customWidth="1"/>
    <col min="4" max="4" width="11.7109375" customWidth="1"/>
    <col min="5" max="5" width="8.42578125" customWidth="1"/>
    <col min="6" max="6" width="25" customWidth="1"/>
    <col min="7" max="7" width="21.85546875" customWidth="1"/>
    <col min="8" max="9" width="8.7109375" customWidth="1"/>
    <col min="10" max="10" width="21.42578125" customWidth="1"/>
    <col min="11" max="26" width="8.7109375" customWidth="1"/>
  </cols>
  <sheetData>
    <row r="1" spans="1:26" ht="18" customHeight="1">
      <c r="A1" s="6"/>
      <c r="B1" s="430" t="s">
        <v>0</v>
      </c>
      <c r="C1" s="400"/>
      <c r="D1" s="400"/>
      <c r="E1" s="400"/>
      <c r="F1" s="400"/>
      <c r="G1" s="400"/>
      <c r="H1" s="400"/>
      <c r="I1" s="400"/>
      <c r="J1" s="400"/>
      <c r="K1" s="400"/>
    </row>
    <row r="2" spans="1:26" ht="12.75" customHeight="1">
      <c r="A2" s="39"/>
      <c r="B2" s="399" t="s">
        <v>1</v>
      </c>
      <c r="C2" s="400"/>
      <c r="D2" s="400"/>
      <c r="E2" s="400"/>
      <c r="F2" s="400"/>
      <c r="G2" s="400"/>
      <c r="H2" s="400"/>
      <c r="I2" s="400"/>
      <c r="J2" s="400"/>
      <c r="K2" s="400"/>
    </row>
    <row r="3" spans="1:26" ht="12.75" customHeight="1">
      <c r="B3" s="399" t="s">
        <v>2</v>
      </c>
      <c r="C3" s="400"/>
      <c r="D3" s="400"/>
      <c r="E3" s="400"/>
      <c r="F3" s="400"/>
      <c r="G3" s="400"/>
      <c r="H3" s="400"/>
      <c r="I3" s="400"/>
      <c r="J3" s="400"/>
      <c r="K3" s="400"/>
    </row>
    <row r="4" spans="1:26" ht="12.75" customHeight="1"/>
    <row r="5" spans="1:26" ht="12.75" customHeight="1"/>
    <row r="6" spans="1:26" ht="12.75" customHeight="1"/>
    <row r="7" spans="1:26" ht="12.75"/>
    <row r="8" spans="1:26" ht="20.25">
      <c r="C8" s="436" t="s">
        <v>41</v>
      </c>
      <c r="D8" s="437"/>
      <c r="E8" s="437"/>
      <c r="F8" s="437"/>
      <c r="G8" s="437"/>
      <c r="H8" s="437"/>
      <c r="I8" s="437"/>
      <c r="J8" s="437"/>
    </row>
    <row r="9" spans="1:26" ht="12" customHeight="1">
      <c r="C9" s="40"/>
      <c r="D9" s="41"/>
      <c r="E9" s="41"/>
      <c r="F9" s="41"/>
      <c r="G9" s="41"/>
      <c r="H9" s="41"/>
      <c r="I9" s="41"/>
      <c r="J9" s="41"/>
    </row>
    <row r="10" spans="1:26" ht="12.75" customHeight="1">
      <c r="C10" s="42"/>
      <c r="D10" s="44"/>
      <c r="F10" s="174" t="s">
        <v>43</v>
      </c>
      <c r="G10" s="175" t="s">
        <v>44</v>
      </c>
      <c r="H10" s="176">
        <v>3.5000000000000003E-2</v>
      </c>
      <c r="I10" s="46"/>
      <c r="J10" s="46"/>
      <c r="K10" s="47"/>
    </row>
    <row r="11" spans="1:26" ht="12.75" customHeight="1">
      <c r="F11" s="177" t="s">
        <v>46</v>
      </c>
      <c r="G11" s="178" t="s">
        <v>48</v>
      </c>
      <c r="H11" s="179">
        <v>2.07E-2</v>
      </c>
      <c r="I11" s="50"/>
      <c r="K11" s="47"/>
    </row>
    <row r="12" spans="1:26" ht="12.75" customHeight="1">
      <c r="F12" s="177" t="s">
        <v>50</v>
      </c>
      <c r="G12" s="178" t="s">
        <v>51</v>
      </c>
      <c r="H12" s="179">
        <v>6.5000000000000002E-2</v>
      </c>
      <c r="I12" s="50"/>
      <c r="K12" s="47"/>
    </row>
    <row r="13" spans="1:26" ht="12.75" customHeight="1">
      <c r="F13" s="177" t="s">
        <v>52</v>
      </c>
      <c r="G13" s="178" t="s">
        <v>53</v>
      </c>
      <c r="H13" s="179">
        <v>5.0000000000000001E-3</v>
      </c>
      <c r="I13" s="50"/>
      <c r="K13" s="47"/>
    </row>
    <row r="14" spans="1:26" ht="12.75" customHeight="1">
      <c r="F14" s="177" t="s">
        <v>54</v>
      </c>
      <c r="G14" s="178" t="s">
        <v>55</v>
      </c>
      <c r="H14" s="179">
        <v>0.05</v>
      </c>
      <c r="I14" s="50"/>
      <c r="K14" s="47"/>
    </row>
    <row r="15" spans="1:26" ht="12.75" customHeight="1">
      <c r="A15" s="6"/>
      <c r="B15" s="6"/>
      <c r="C15" s="6"/>
      <c r="D15" s="6"/>
      <c r="E15" s="6"/>
      <c r="F15" s="180" t="s">
        <v>56</v>
      </c>
      <c r="G15" s="181"/>
      <c r="H15" s="182">
        <v>0</v>
      </c>
      <c r="I15" s="50"/>
      <c r="J15" s="6"/>
      <c r="K15" s="47"/>
      <c r="L15" s="6"/>
      <c r="M15" s="6"/>
      <c r="N15" s="6"/>
      <c r="O15" s="6"/>
      <c r="P15" s="6"/>
      <c r="Q15" s="6"/>
      <c r="R15" s="6"/>
      <c r="S15" s="6"/>
      <c r="T15" s="6"/>
      <c r="U15" s="6"/>
      <c r="V15" s="6"/>
      <c r="W15" s="6"/>
      <c r="X15" s="6"/>
      <c r="Y15" s="6"/>
      <c r="Z15" s="6"/>
    </row>
    <row r="16" spans="1:26" ht="12.75" customHeight="1">
      <c r="F16" s="183" t="s">
        <v>57</v>
      </c>
      <c r="G16" s="184"/>
      <c r="H16" s="185">
        <v>3.6499999999999998E-2</v>
      </c>
      <c r="I16" s="50"/>
      <c r="J16" s="54"/>
      <c r="K16" s="47"/>
    </row>
    <row r="17" spans="1:15" ht="12.75" customHeight="1">
      <c r="F17" s="186" t="s">
        <v>58</v>
      </c>
      <c r="G17" s="187"/>
      <c r="H17" s="188"/>
      <c r="I17" s="50"/>
      <c r="K17" s="47"/>
    </row>
    <row r="18" spans="1:15" ht="12.75" customHeight="1">
      <c r="F18" s="189" t="s">
        <v>59</v>
      </c>
      <c r="G18" s="190"/>
      <c r="H18" s="191"/>
      <c r="I18" s="55"/>
      <c r="K18" s="47"/>
    </row>
    <row r="19" spans="1:15" ht="12.75" customHeight="1">
      <c r="F19" s="445" t="s">
        <v>60</v>
      </c>
      <c r="G19" s="446"/>
      <c r="H19" s="192">
        <f>ROUND((((1+H10+H11)*(1+H12)*(1+H13))/(1-(H14+H15+H16))-1),4)</f>
        <v>0.2369</v>
      </c>
      <c r="I19" s="56"/>
      <c r="K19" s="47"/>
      <c r="L19" s="6"/>
      <c r="M19" s="6"/>
      <c r="N19" s="6"/>
      <c r="O19" s="6"/>
    </row>
    <row r="20" spans="1:15" ht="12.75" customHeight="1">
      <c r="G20" s="57"/>
      <c r="H20" s="56"/>
      <c r="I20" s="58"/>
      <c r="K20" s="47"/>
      <c r="L20" s="6"/>
      <c r="M20" s="6"/>
      <c r="N20" s="6"/>
      <c r="O20" s="6"/>
    </row>
    <row r="21" spans="1:15" ht="12.75" customHeight="1">
      <c r="A21" s="59" t="s">
        <v>61</v>
      </c>
      <c r="B21" s="56"/>
      <c r="C21" s="56"/>
      <c r="G21" s="60"/>
      <c r="H21" s="60"/>
      <c r="I21" s="60"/>
      <c r="J21" s="60"/>
      <c r="K21" s="47"/>
      <c r="L21" s="6"/>
      <c r="M21" s="61"/>
      <c r="N21" s="27"/>
      <c r="O21" s="50"/>
    </row>
    <row r="22" spans="1:15" ht="12.75" customHeight="1">
      <c r="C22" s="444" t="s">
        <v>79</v>
      </c>
      <c r="D22" s="440"/>
      <c r="E22" s="440"/>
      <c r="F22" s="440"/>
      <c r="G22" s="440"/>
      <c r="H22" s="440"/>
      <c r="I22" s="441"/>
      <c r="J22" s="62"/>
      <c r="K22" s="47"/>
      <c r="L22" s="6"/>
      <c r="M22" s="61"/>
      <c r="N22" s="27"/>
      <c r="O22" s="50"/>
    </row>
    <row r="23" spans="1:15" ht="12.75" customHeight="1">
      <c r="C23" s="442"/>
      <c r="D23" s="440"/>
      <c r="E23" s="440"/>
      <c r="F23" s="440"/>
      <c r="G23" s="440"/>
      <c r="H23" s="440"/>
      <c r="I23" s="441"/>
      <c r="J23" s="63"/>
      <c r="K23" s="47"/>
      <c r="L23" s="6"/>
      <c r="M23" s="61"/>
      <c r="N23" s="27"/>
      <c r="O23" s="50"/>
    </row>
    <row r="24" spans="1:15" ht="12.75" customHeight="1">
      <c r="C24" s="443"/>
      <c r="D24" s="440"/>
      <c r="E24" s="440"/>
      <c r="F24" s="440"/>
      <c r="G24" s="440"/>
      <c r="H24" s="440"/>
      <c r="I24" s="440"/>
      <c r="J24" s="441"/>
      <c r="K24" s="47"/>
      <c r="L24" s="6"/>
      <c r="M24" s="61"/>
      <c r="N24" s="27"/>
      <c r="O24" s="50"/>
    </row>
    <row r="25" spans="1:15" ht="12.75" customHeight="1">
      <c r="C25" s="439"/>
      <c r="D25" s="440"/>
      <c r="E25" s="440"/>
      <c r="F25" s="440"/>
      <c r="G25" s="440"/>
      <c r="H25" s="440"/>
      <c r="I25" s="441"/>
      <c r="J25" s="60"/>
      <c r="K25" s="47"/>
      <c r="L25" s="6"/>
      <c r="M25" s="61"/>
      <c r="N25" s="438"/>
      <c r="O25" s="50"/>
    </row>
    <row r="26" spans="1:15" ht="12.75" customHeight="1">
      <c r="C26" s="64"/>
      <c r="D26" s="64"/>
      <c r="E26" s="64"/>
      <c r="F26" s="64"/>
      <c r="G26" s="64"/>
      <c r="H26" s="65"/>
      <c r="I26" s="66"/>
      <c r="J26" s="62"/>
      <c r="K26" s="47"/>
      <c r="L26" s="6"/>
      <c r="M26" s="61"/>
      <c r="N26" s="400"/>
      <c r="O26" s="50"/>
    </row>
    <row r="27" spans="1:15" ht="12.75" customHeight="1">
      <c r="C27" s="64"/>
      <c r="D27" s="64"/>
      <c r="E27" s="64"/>
      <c r="F27" s="64"/>
      <c r="G27" s="64"/>
      <c r="H27" s="65"/>
      <c r="I27" s="66"/>
      <c r="J27" s="62"/>
      <c r="K27" s="47"/>
      <c r="L27" s="6"/>
      <c r="M27" s="56"/>
      <c r="N27" s="56"/>
      <c r="O27" s="55"/>
    </row>
    <row r="28" spans="1:15" ht="12.75" customHeight="1">
      <c r="C28" s="64"/>
      <c r="D28" s="64"/>
      <c r="E28" s="64"/>
      <c r="F28" s="64"/>
      <c r="G28" s="64"/>
      <c r="H28" s="65"/>
      <c r="I28" s="66"/>
      <c r="J28" s="62"/>
      <c r="K28" s="47"/>
      <c r="L28" s="6"/>
      <c r="M28" s="61"/>
      <c r="N28" s="61"/>
      <c r="O28" s="56"/>
    </row>
    <row r="29" spans="1:15" ht="12.75" customHeight="1">
      <c r="C29" s="442"/>
      <c r="D29" s="440"/>
      <c r="E29" s="440"/>
      <c r="F29" s="440"/>
      <c r="G29" s="440"/>
      <c r="H29" s="440"/>
      <c r="I29" s="441"/>
      <c r="J29" s="63"/>
      <c r="K29" s="47"/>
      <c r="L29" s="6"/>
      <c r="M29" s="57"/>
      <c r="N29" s="56"/>
      <c r="O29" s="58"/>
    </row>
    <row r="30" spans="1:15" ht="12.75" customHeight="1">
      <c r="C30" s="67"/>
      <c r="D30" s="68"/>
      <c r="E30" s="69"/>
      <c r="F30" s="60"/>
      <c r="G30" s="60"/>
      <c r="H30" s="60"/>
      <c r="I30" s="60"/>
      <c r="J30" s="70"/>
      <c r="K30" s="47"/>
      <c r="L30" s="6"/>
      <c r="M30" s="6"/>
      <c r="N30" s="6"/>
      <c r="O30" s="6"/>
    </row>
    <row r="31" spans="1:15" ht="12.75" customHeight="1">
      <c r="C31" s="447"/>
      <c r="D31" s="440"/>
      <c r="E31" s="440"/>
      <c r="F31" s="440"/>
      <c r="G31" s="440"/>
      <c r="H31" s="440"/>
      <c r="I31" s="440"/>
      <c r="J31" s="441"/>
      <c r="K31" s="47"/>
    </row>
    <row r="32" spans="1:15" ht="12.75" customHeight="1">
      <c r="C32" s="71"/>
      <c r="D32" s="71"/>
      <c r="E32" s="71"/>
      <c r="F32" s="71"/>
      <c r="G32" s="71"/>
      <c r="H32" s="71"/>
      <c r="I32" s="71"/>
      <c r="J32" s="71"/>
      <c r="K32" s="47"/>
    </row>
    <row r="33" spans="3:11" ht="12.75" customHeight="1">
      <c r="C33" s="458"/>
      <c r="D33" s="457"/>
      <c r="E33" s="440"/>
      <c r="F33" s="440"/>
      <c r="G33" s="440"/>
      <c r="H33" s="441"/>
      <c r="I33" s="448"/>
      <c r="J33" s="450"/>
      <c r="K33" s="47"/>
    </row>
    <row r="34" spans="3:11" ht="12.75" customHeight="1">
      <c r="C34" s="449"/>
      <c r="D34" s="72"/>
      <c r="E34" s="451"/>
      <c r="F34" s="440"/>
      <c r="G34" s="440"/>
      <c r="H34" s="441"/>
      <c r="I34" s="449"/>
      <c r="J34" s="449"/>
      <c r="K34" s="47"/>
    </row>
    <row r="35" spans="3:11" ht="12.75" customHeight="1">
      <c r="C35" s="73"/>
      <c r="D35" s="72"/>
      <c r="E35" s="74"/>
      <c r="F35" s="74"/>
      <c r="G35" s="74"/>
      <c r="H35" s="74"/>
      <c r="I35" s="75"/>
      <c r="J35" s="69"/>
      <c r="K35" s="47"/>
    </row>
    <row r="36" spans="3:11" ht="12.75" customHeight="1">
      <c r="C36" s="459"/>
      <c r="D36" s="440"/>
      <c r="E36" s="440"/>
      <c r="F36" s="440"/>
      <c r="G36" s="440"/>
      <c r="H36" s="440"/>
      <c r="I36" s="440"/>
      <c r="J36" s="441"/>
      <c r="K36" s="47"/>
    </row>
    <row r="37" spans="3:11" ht="12.75" customHeight="1">
      <c r="C37" s="459"/>
      <c r="D37" s="440"/>
      <c r="E37" s="440"/>
      <c r="F37" s="440"/>
      <c r="G37" s="440"/>
      <c r="H37" s="440"/>
      <c r="I37" s="440"/>
      <c r="J37" s="441"/>
      <c r="K37" s="47"/>
    </row>
    <row r="38" spans="3:11" ht="12.75" customHeight="1">
      <c r="C38" s="459"/>
      <c r="D38" s="440"/>
      <c r="E38" s="440"/>
      <c r="F38" s="440"/>
      <c r="G38" s="440"/>
      <c r="H38" s="440"/>
      <c r="I38" s="440"/>
      <c r="J38" s="441"/>
      <c r="K38" s="47"/>
    </row>
    <row r="39" spans="3:11" ht="12.75" customHeight="1">
      <c r="C39" s="459"/>
      <c r="D39" s="440"/>
      <c r="E39" s="440"/>
      <c r="F39" s="440"/>
      <c r="G39" s="440"/>
      <c r="H39" s="440"/>
      <c r="I39" s="440"/>
      <c r="J39" s="441"/>
      <c r="K39" s="47"/>
    </row>
    <row r="40" spans="3:11" ht="12.75" customHeight="1">
      <c r="C40" s="73"/>
      <c r="D40" s="72"/>
      <c r="E40" s="74"/>
      <c r="F40" s="74"/>
      <c r="G40" s="74"/>
      <c r="H40" s="74"/>
      <c r="I40" s="75"/>
      <c r="J40" s="69"/>
      <c r="K40" s="47"/>
    </row>
    <row r="41" spans="3:11" ht="12.75" customHeight="1">
      <c r="C41" s="71"/>
      <c r="D41" s="71"/>
      <c r="E41" s="71"/>
      <c r="F41" s="71"/>
      <c r="G41" s="71"/>
      <c r="H41" s="452"/>
      <c r="I41" s="453"/>
      <c r="J41" s="456"/>
      <c r="K41" s="47"/>
    </row>
    <row r="42" spans="3:11" ht="12.75" customHeight="1">
      <c r="C42" s="76"/>
      <c r="D42" s="71"/>
      <c r="E42" s="71"/>
      <c r="F42" s="71"/>
      <c r="G42" s="71"/>
      <c r="H42" s="454"/>
      <c r="I42" s="455"/>
      <c r="J42" s="449"/>
      <c r="K42" s="47"/>
    </row>
    <row r="43" spans="3:11" ht="12.75" customHeight="1"/>
    <row r="44" spans="3:11" ht="12.75" customHeight="1"/>
    <row r="45" spans="3:11" ht="12.75" customHeight="1"/>
    <row r="46" spans="3:11" ht="12.75" customHeight="1"/>
    <row r="47" spans="3:11" ht="12.75" customHeight="1"/>
    <row r="48" spans="3:11" ht="12.75" customHeight="1"/>
    <row r="49" spans="1:3" ht="12.75" customHeight="1"/>
    <row r="50" spans="1:3" ht="12.75" customHeight="1"/>
    <row r="51" spans="1:3" ht="12.75" customHeight="1"/>
    <row r="52" spans="1:3" ht="12.75" customHeight="1"/>
    <row r="53" spans="1:3" ht="12.75" customHeight="1"/>
    <row r="54" spans="1:3" ht="12.75" customHeight="1"/>
    <row r="55" spans="1:3" ht="12.75" customHeight="1"/>
    <row r="56" spans="1:3" ht="12.75" customHeight="1"/>
    <row r="57" spans="1:3" ht="12.75" customHeight="1"/>
    <row r="58" spans="1:3" ht="12.75" customHeight="1"/>
    <row r="59" spans="1:3" ht="12.75" customHeight="1"/>
    <row r="60" spans="1:3" ht="12.75" customHeight="1"/>
    <row r="61" spans="1:3" ht="19.5" customHeight="1"/>
    <row r="62" spans="1:3" ht="12.75" customHeight="1"/>
    <row r="63" spans="1:3" ht="12.75" customHeight="1"/>
    <row r="64" spans="1:3" ht="12.75" customHeight="1">
      <c r="A64" s="59"/>
      <c r="B64" s="56"/>
      <c r="C64" s="56"/>
    </row>
    <row r="65" spans="1:7" ht="12.75" customHeight="1"/>
    <row r="66" spans="1:7" ht="12.75" customHeight="1"/>
    <row r="67" spans="1:7" ht="12.75" customHeight="1"/>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c r="A77" s="77"/>
      <c r="B77" s="78"/>
      <c r="C77" s="78"/>
      <c r="D77" s="78"/>
      <c r="E77" s="78"/>
      <c r="F77" s="78"/>
      <c r="G77" s="78"/>
    </row>
    <row r="78" spans="1:7" ht="12.75" customHeight="1">
      <c r="A78" s="78"/>
      <c r="B78" s="78"/>
      <c r="C78" s="78"/>
      <c r="D78" s="78"/>
      <c r="E78" s="78"/>
      <c r="F78" s="78"/>
      <c r="G78" s="78"/>
    </row>
    <row r="79" spans="1:7" ht="12.75" customHeight="1">
      <c r="A79" s="78"/>
      <c r="B79" s="78"/>
      <c r="C79" s="78"/>
      <c r="D79" s="78"/>
      <c r="E79" s="78"/>
      <c r="F79" s="78"/>
      <c r="G79" s="78"/>
    </row>
    <row r="80" spans="1:7" ht="12.75" customHeight="1">
      <c r="A80" s="78"/>
      <c r="B80" s="78"/>
      <c r="C80" s="78"/>
      <c r="D80" s="78"/>
      <c r="E80" s="78"/>
      <c r="F80" s="78"/>
      <c r="G80" s="78"/>
    </row>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3">
    <mergeCell ref="H41:I42"/>
    <mergeCell ref="J41:J42"/>
    <mergeCell ref="D33:H33"/>
    <mergeCell ref="C33:C34"/>
    <mergeCell ref="C39:J39"/>
    <mergeCell ref="C37:J37"/>
    <mergeCell ref="C38:J38"/>
    <mergeCell ref="C36:J36"/>
    <mergeCell ref="C29:I29"/>
    <mergeCell ref="C31:J31"/>
    <mergeCell ref="I33:I34"/>
    <mergeCell ref="J33:J34"/>
    <mergeCell ref="E34:H34"/>
    <mergeCell ref="B1:K1"/>
    <mergeCell ref="C8:J8"/>
    <mergeCell ref="B3:K3"/>
    <mergeCell ref="N25:N26"/>
    <mergeCell ref="C25:I25"/>
    <mergeCell ref="C23:I23"/>
    <mergeCell ref="C24:J24"/>
    <mergeCell ref="C22:I22"/>
    <mergeCell ref="F19:G19"/>
    <mergeCell ref="B2:K2"/>
  </mergeCells>
  <pageMargins left="0.511811024" right="0.511811024" top="0.78740157499999996" bottom="0.78740157499999996" header="0" footer="0"/>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6"/>
  <sheetViews>
    <sheetView topLeftCell="B19" workbookViewId="0">
      <selection activeCell="D12" sqref="D12"/>
    </sheetView>
  </sheetViews>
  <sheetFormatPr defaultColWidth="14.42578125" defaultRowHeight="15" customHeight="1"/>
  <cols>
    <col min="1" max="1" width="7.28515625" customWidth="1"/>
    <col min="2" max="2" width="28.28515625" bestFit="1" customWidth="1"/>
    <col min="3" max="3" width="9.28515625" customWidth="1"/>
    <col min="4" max="4" width="19.140625" customWidth="1"/>
    <col min="5" max="5" width="12.28515625" customWidth="1"/>
    <col min="6" max="6" width="24" customWidth="1"/>
    <col min="7" max="7" width="10.85546875" customWidth="1"/>
    <col min="8" max="8" width="18.5703125" customWidth="1"/>
    <col min="9" max="9" width="9.85546875" customWidth="1"/>
    <col min="10" max="10" width="16" bestFit="1" customWidth="1"/>
    <col min="11" max="11" width="10.140625" customWidth="1"/>
    <col min="12" max="12" width="16" bestFit="1" customWidth="1"/>
    <col min="13" max="13" width="11" customWidth="1"/>
    <col min="14" max="14" width="18.28515625" bestFit="1" customWidth="1"/>
    <col min="15" max="25" width="8.7109375" customWidth="1"/>
  </cols>
  <sheetData>
    <row r="1" spans="1:14" s="80" customFormat="1" ht="15" customHeight="1"/>
    <row r="2" spans="1:14" ht="12.75" customHeight="1">
      <c r="B2" s="1"/>
      <c r="C2" s="1"/>
      <c r="D2" s="430" t="s">
        <v>0</v>
      </c>
      <c r="E2" s="400"/>
      <c r="F2" s="400"/>
      <c r="G2" s="400"/>
      <c r="H2" s="400"/>
      <c r="I2" s="400"/>
      <c r="J2" s="400"/>
      <c r="K2" s="400"/>
      <c r="L2" s="2"/>
    </row>
    <row r="3" spans="1:14" ht="12.75" customHeight="1">
      <c r="B3" s="1"/>
      <c r="C3" s="1"/>
      <c r="D3" s="399" t="s">
        <v>1</v>
      </c>
      <c r="E3" s="400"/>
      <c r="F3" s="400"/>
      <c r="G3" s="400"/>
      <c r="H3" s="400"/>
      <c r="I3" s="400"/>
      <c r="J3" s="400"/>
      <c r="K3" s="400"/>
      <c r="L3" s="1"/>
    </row>
    <row r="4" spans="1:14" ht="12.75" customHeight="1">
      <c r="B4" s="1"/>
      <c r="C4" s="1"/>
      <c r="D4" s="399" t="s">
        <v>2</v>
      </c>
      <c r="E4" s="400"/>
      <c r="F4" s="400"/>
      <c r="G4" s="400"/>
      <c r="H4" s="400"/>
      <c r="I4" s="400"/>
      <c r="J4" s="400"/>
      <c r="K4" s="400"/>
      <c r="L4" s="1"/>
    </row>
    <row r="5" spans="1:14" ht="11.25" customHeight="1">
      <c r="B5" s="1"/>
      <c r="C5" s="1"/>
      <c r="D5" s="3"/>
      <c r="E5" s="3"/>
      <c r="F5" s="3"/>
      <c r="G5" s="3"/>
      <c r="H5" s="3"/>
      <c r="I5" s="3"/>
      <c r="J5" s="3"/>
      <c r="K5" s="3"/>
      <c r="L5" s="1"/>
    </row>
    <row r="6" spans="1:14" ht="12.75" customHeight="1">
      <c r="A6" s="4"/>
      <c r="B6" s="4"/>
      <c r="C6" s="84"/>
      <c r="D6" s="84"/>
      <c r="E6" s="84"/>
      <c r="F6" s="84"/>
      <c r="G6" s="84"/>
      <c r="H6" s="84"/>
      <c r="I6" s="84"/>
      <c r="J6" s="84"/>
      <c r="K6" s="84"/>
      <c r="L6" s="84"/>
      <c r="M6" s="10"/>
    </row>
    <row r="7" spans="1:14" s="80" customFormat="1" ht="12.75" customHeight="1">
      <c r="A7" s="4"/>
      <c r="B7" s="4"/>
      <c r="C7" s="5"/>
      <c r="D7" s="83"/>
      <c r="E7" s="82"/>
      <c r="F7" s="82"/>
      <c r="G7" s="82"/>
      <c r="H7" s="82"/>
      <c r="I7" s="82"/>
      <c r="J7" s="82"/>
      <c r="K7" s="82"/>
      <c r="L7" s="82"/>
      <c r="M7" s="82"/>
      <c r="N7" s="82"/>
    </row>
    <row r="8" spans="1:14" ht="12.75" customHeight="1">
      <c r="A8" s="12"/>
      <c r="B8" s="14"/>
      <c r="L8" s="468"/>
      <c r="M8" s="400"/>
      <c r="N8" s="400"/>
    </row>
    <row r="9" spans="1:14" ht="12.75" customHeight="1">
      <c r="C9" s="16"/>
      <c r="D9" s="16"/>
      <c r="E9" s="16"/>
      <c r="F9" s="16"/>
      <c r="G9" s="15"/>
      <c r="H9" s="15"/>
      <c r="K9" s="16"/>
      <c r="L9" s="16"/>
    </row>
    <row r="10" spans="1:14" ht="12.75" customHeight="1">
      <c r="C10" s="17"/>
      <c r="D10" s="82"/>
      <c r="E10" s="15"/>
      <c r="F10" s="15"/>
      <c r="G10" s="15"/>
      <c r="H10" s="15"/>
      <c r="K10" s="19"/>
      <c r="L10" s="19"/>
      <c r="M10" s="19"/>
      <c r="N10" s="19"/>
    </row>
    <row r="11" spans="1:14" s="80" customFormat="1" ht="21.6" customHeight="1">
      <c r="D11" s="17"/>
      <c r="E11" s="81"/>
      <c r="F11" s="81"/>
      <c r="G11" s="81"/>
      <c r="H11" s="81"/>
      <c r="K11" s="19"/>
      <c r="L11" s="19"/>
      <c r="M11" s="19"/>
      <c r="N11" s="19"/>
    </row>
    <row r="12" spans="1:14" s="80" customFormat="1" ht="12.6" customHeight="1">
      <c r="C12" s="17"/>
      <c r="D12" s="82"/>
      <c r="E12" s="81"/>
      <c r="F12" s="81"/>
      <c r="G12" s="81"/>
      <c r="H12" s="81"/>
      <c r="K12" s="19"/>
      <c r="L12" s="19"/>
      <c r="M12" s="19"/>
      <c r="N12" s="19"/>
    </row>
    <row r="13" spans="1:14" s="80" customFormat="1" ht="12.75" customHeight="1">
      <c r="C13" s="17"/>
      <c r="D13" s="82"/>
      <c r="E13" s="81"/>
      <c r="F13" s="81"/>
      <c r="G13" s="81"/>
      <c r="H13" s="81"/>
      <c r="K13" s="19"/>
      <c r="L13" s="19"/>
      <c r="M13" s="19"/>
      <c r="N13" s="19"/>
    </row>
    <row r="14" spans="1:14" s="80" customFormat="1" ht="12.75" customHeight="1">
      <c r="C14" s="17"/>
      <c r="D14" s="82"/>
      <c r="E14" s="81"/>
      <c r="F14" s="81"/>
      <c r="G14" s="81"/>
      <c r="H14" s="81"/>
      <c r="K14" s="19"/>
      <c r="L14" s="19"/>
      <c r="M14" s="19"/>
      <c r="N14" s="19"/>
    </row>
    <row r="15" spans="1:14" ht="18">
      <c r="A15" s="469" t="s">
        <v>4</v>
      </c>
      <c r="B15" s="470"/>
      <c r="C15" s="470"/>
      <c r="D15" s="470"/>
      <c r="E15" s="470"/>
      <c r="F15" s="470"/>
      <c r="G15" s="470"/>
      <c r="H15" s="470"/>
      <c r="I15" s="470"/>
      <c r="J15" s="470"/>
      <c r="K15" s="470"/>
      <c r="L15" s="470"/>
      <c r="M15" s="470"/>
      <c r="N15" s="470"/>
    </row>
    <row r="16" spans="1:14" ht="12.75" customHeight="1"/>
    <row r="17" spans="1:14" ht="32.450000000000003" customHeight="1">
      <c r="A17" s="157" t="s">
        <v>5</v>
      </c>
      <c r="B17" s="158" t="s">
        <v>6</v>
      </c>
      <c r="C17" s="460" t="s">
        <v>8</v>
      </c>
      <c r="D17" s="466"/>
      <c r="E17" s="467" t="s">
        <v>10</v>
      </c>
      <c r="F17" s="466"/>
      <c r="G17" s="460" t="s">
        <v>12</v>
      </c>
      <c r="H17" s="466"/>
      <c r="I17" s="460" t="s">
        <v>15</v>
      </c>
      <c r="J17" s="466"/>
      <c r="K17" s="460" t="s">
        <v>16</v>
      </c>
      <c r="L17" s="466"/>
      <c r="M17" s="460" t="s">
        <v>17</v>
      </c>
      <c r="N17" s="461"/>
    </row>
    <row r="18" spans="1:14" ht="36" customHeight="1">
      <c r="A18" s="463">
        <v>1</v>
      </c>
      <c r="B18" s="462" t="s">
        <v>86</v>
      </c>
      <c r="C18" s="159" t="s">
        <v>20</v>
      </c>
      <c r="D18" s="160" t="s">
        <v>21</v>
      </c>
      <c r="E18" s="161" t="s">
        <v>20</v>
      </c>
      <c r="F18" s="160" t="s">
        <v>21</v>
      </c>
      <c r="G18" s="161" t="s">
        <v>20</v>
      </c>
      <c r="H18" s="160" t="s">
        <v>21</v>
      </c>
      <c r="I18" s="161" t="s">
        <v>20</v>
      </c>
      <c r="J18" s="160" t="s">
        <v>21</v>
      </c>
      <c r="K18" s="161" t="s">
        <v>20</v>
      </c>
      <c r="L18" s="160" t="s">
        <v>21</v>
      </c>
      <c r="M18" s="161" t="s">
        <v>20</v>
      </c>
      <c r="N18" s="162" t="s">
        <v>21</v>
      </c>
    </row>
    <row r="19" spans="1:14" ht="74.45" customHeight="1">
      <c r="A19" s="464"/>
      <c r="B19" s="462"/>
      <c r="C19" s="163">
        <f>100%/12</f>
        <v>8.3333333333333329E-2</v>
      </c>
      <c r="D19" s="164">
        <f>PLANILHA!J19*C19</f>
        <v>33269.929999999993</v>
      </c>
      <c r="E19" s="165">
        <f>C19</f>
        <v>8.3333333333333329E-2</v>
      </c>
      <c r="F19" s="164">
        <f>D19</f>
        <v>33269.929999999993</v>
      </c>
      <c r="G19" s="165">
        <f>C19</f>
        <v>8.3333333333333329E-2</v>
      </c>
      <c r="H19" s="164">
        <f>D19</f>
        <v>33269.929999999993</v>
      </c>
      <c r="I19" s="165">
        <f>C19</f>
        <v>8.3333333333333329E-2</v>
      </c>
      <c r="J19" s="164">
        <f>D19</f>
        <v>33269.929999999993</v>
      </c>
      <c r="K19" s="165">
        <f>C19</f>
        <v>8.3333333333333329E-2</v>
      </c>
      <c r="L19" s="164">
        <f>D19</f>
        <v>33269.929999999993</v>
      </c>
      <c r="M19" s="165">
        <f>C19</f>
        <v>8.3333333333333329E-2</v>
      </c>
      <c r="N19" s="166">
        <f>D19</f>
        <v>33269.929999999993</v>
      </c>
    </row>
    <row r="20" spans="1:14" ht="32.450000000000003" customHeight="1">
      <c r="A20" s="464"/>
      <c r="B20" s="462"/>
      <c r="C20" s="465" t="s">
        <v>80</v>
      </c>
      <c r="D20" s="466"/>
      <c r="E20" s="467" t="s">
        <v>81</v>
      </c>
      <c r="F20" s="466"/>
      <c r="G20" s="460" t="s">
        <v>82</v>
      </c>
      <c r="H20" s="466"/>
      <c r="I20" s="460" t="s">
        <v>83</v>
      </c>
      <c r="J20" s="466"/>
      <c r="K20" s="460" t="s">
        <v>85</v>
      </c>
      <c r="L20" s="466"/>
      <c r="M20" s="460" t="s">
        <v>84</v>
      </c>
      <c r="N20" s="461"/>
    </row>
    <row r="21" spans="1:14" ht="48.6" customHeight="1">
      <c r="A21" s="464"/>
      <c r="B21" s="462"/>
      <c r="C21" s="159" t="s">
        <v>20</v>
      </c>
      <c r="D21" s="160" t="s">
        <v>21</v>
      </c>
      <c r="E21" s="161" t="s">
        <v>20</v>
      </c>
      <c r="F21" s="160" t="s">
        <v>21</v>
      </c>
      <c r="G21" s="161" t="s">
        <v>20</v>
      </c>
      <c r="H21" s="160" t="s">
        <v>21</v>
      </c>
      <c r="I21" s="161" t="s">
        <v>20</v>
      </c>
      <c r="J21" s="160" t="s">
        <v>21</v>
      </c>
      <c r="K21" s="161" t="s">
        <v>20</v>
      </c>
      <c r="L21" s="160" t="s">
        <v>21</v>
      </c>
      <c r="M21" s="161" t="s">
        <v>20</v>
      </c>
      <c r="N21" s="162" t="s">
        <v>21</v>
      </c>
    </row>
    <row r="22" spans="1:14" ht="79.150000000000006" customHeight="1">
      <c r="A22" s="464"/>
      <c r="B22" s="462"/>
      <c r="C22" s="163">
        <f>C19</f>
        <v>8.3333333333333329E-2</v>
      </c>
      <c r="D22" s="164">
        <f>D19</f>
        <v>33269.929999999993</v>
      </c>
      <c r="E22" s="165">
        <f>C22</f>
        <v>8.3333333333333329E-2</v>
      </c>
      <c r="F22" s="164">
        <f>D22</f>
        <v>33269.929999999993</v>
      </c>
      <c r="G22" s="165">
        <f>C22</f>
        <v>8.3333333333333329E-2</v>
      </c>
      <c r="H22" s="164">
        <f>D22</f>
        <v>33269.929999999993</v>
      </c>
      <c r="I22" s="165">
        <f>C22</f>
        <v>8.3333333333333329E-2</v>
      </c>
      <c r="J22" s="164">
        <f>D22</f>
        <v>33269.929999999993</v>
      </c>
      <c r="K22" s="165">
        <f>C22</f>
        <v>8.3333333333333329E-2</v>
      </c>
      <c r="L22" s="164">
        <f>D22</f>
        <v>33269.929999999993</v>
      </c>
      <c r="M22" s="165">
        <f>C22</f>
        <v>8.3333333333333329E-2</v>
      </c>
      <c r="N22" s="166">
        <f>D22</f>
        <v>33269.929999999993</v>
      </c>
    </row>
    <row r="23" spans="1:14" ht="18">
      <c r="A23" s="6"/>
      <c r="B23" s="167"/>
      <c r="C23" s="113"/>
      <c r="D23" s="113"/>
      <c r="E23" s="113"/>
      <c r="F23" s="168"/>
      <c r="G23" s="169"/>
      <c r="H23" s="113"/>
      <c r="I23" s="113"/>
      <c r="J23" s="113"/>
      <c r="K23" s="169"/>
      <c r="L23" s="168"/>
      <c r="M23" s="170" t="s">
        <v>39</v>
      </c>
      <c r="N23" s="173">
        <f>SUM(D19,F19,H19,J19,L19,N19,D22,F22,H22,J22,L22,N22)</f>
        <v>399239.15999999992</v>
      </c>
    </row>
    <row r="24" spans="1:14" ht="12.75" customHeight="1">
      <c r="A24" s="6"/>
      <c r="B24" s="167"/>
      <c r="C24" s="113"/>
      <c r="D24" s="113"/>
      <c r="E24" s="113"/>
      <c r="F24" s="168"/>
      <c r="G24" s="169"/>
      <c r="H24" s="113"/>
      <c r="I24" s="113"/>
      <c r="J24" s="113"/>
      <c r="K24" s="169"/>
      <c r="L24" s="168"/>
      <c r="M24" s="172"/>
      <c r="N24" s="171"/>
    </row>
    <row r="25" spans="1:14" ht="12.75" customHeight="1">
      <c r="A25" s="28"/>
      <c r="B25" s="29"/>
      <c r="F25" s="31"/>
      <c r="G25" s="32"/>
      <c r="K25" s="32"/>
      <c r="L25" s="31"/>
      <c r="M25" s="33"/>
      <c r="N25" s="37"/>
    </row>
    <row r="26" spans="1:14" ht="12.75" customHeight="1">
      <c r="A26" s="28"/>
      <c r="B26" s="29"/>
      <c r="C26" s="30"/>
      <c r="D26" s="31"/>
      <c r="E26" s="32"/>
      <c r="F26" s="31"/>
      <c r="G26" s="32"/>
      <c r="K26" s="32"/>
      <c r="L26" s="31"/>
      <c r="M26" s="33"/>
      <c r="N26" s="37"/>
    </row>
    <row r="27" spans="1:14" ht="12.75" customHeight="1"/>
    <row r="28" spans="1:14" ht="12.75" customHeight="1"/>
    <row r="29" spans="1:14" ht="12.75" customHeight="1">
      <c r="E29" s="36" t="s">
        <v>79</v>
      </c>
    </row>
    <row r="30" spans="1:14" ht="12.75" customHeight="1">
      <c r="E30" s="31"/>
      <c r="F30" s="32"/>
      <c r="G30" s="31"/>
    </row>
    <row r="31" spans="1:14" ht="12.75" customHeight="1">
      <c r="E31" s="30"/>
      <c r="F31" s="35" t="s">
        <v>29</v>
      </c>
      <c r="G31" s="32"/>
    </row>
    <row r="32" spans="1:14" ht="12.75" customHeight="1">
      <c r="E32" s="30"/>
      <c r="F32" s="35" t="s">
        <v>30</v>
      </c>
      <c r="G32" s="32"/>
    </row>
    <row r="33" spans="5:7" ht="12.75" customHeight="1">
      <c r="E33" s="30"/>
      <c r="F33" s="35" t="s">
        <v>31</v>
      </c>
      <c r="G33" s="32"/>
    </row>
    <row r="34" spans="5:7" ht="12.75" customHeight="1"/>
    <row r="35" spans="5:7" ht="12.75" customHeight="1"/>
    <row r="36" spans="5:7" ht="12.75" customHeight="1"/>
    <row r="37" spans="5:7" ht="12.75" customHeight="1"/>
    <row r="38" spans="5:7" ht="12.75" customHeight="1"/>
    <row r="39" spans="5:7" ht="12.75" customHeight="1"/>
    <row r="40" spans="5:7" ht="12.75" customHeight="1"/>
    <row r="41" spans="5:7" ht="12.75" customHeight="1"/>
    <row r="42" spans="5:7" ht="12.75" customHeight="1"/>
    <row r="43" spans="5:7" ht="12.75" customHeight="1"/>
    <row r="44" spans="5:7" ht="12.75" customHeight="1"/>
    <row r="45" spans="5:7" ht="12.75" customHeight="1"/>
    <row r="46" spans="5:7" ht="12.75" customHeight="1"/>
    <row r="47" spans="5:7" ht="12.75" customHeight="1"/>
    <row r="48" spans="5: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sheetData>
  <mergeCells count="19">
    <mergeCell ref="D2:K2"/>
    <mergeCell ref="D3:K3"/>
    <mergeCell ref="D4:K4"/>
    <mergeCell ref="L8:N8"/>
    <mergeCell ref="K17:L17"/>
    <mergeCell ref="A15:N15"/>
    <mergeCell ref="M17:N17"/>
    <mergeCell ref="C17:D17"/>
    <mergeCell ref="E17:F17"/>
    <mergeCell ref="G17:H17"/>
    <mergeCell ref="I17:J17"/>
    <mergeCell ref="M20:N20"/>
    <mergeCell ref="B18:B22"/>
    <mergeCell ref="A18:A22"/>
    <mergeCell ref="C20:D20"/>
    <mergeCell ref="E20:F20"/>
    <mergeCell ref="G20:H20"/>
    <mergeCell ref="I20:J20"/>
    <mergeCell ref="K20:L20"/>
  </mergeCells>
  <conditionalFormatting sqref="D17:D18 F18 H18 J18 L18 N18">
    <cfRule type="cellIs" dxfId="5" priority="5" stopIfTrue="1" operator="equal">
      <formula>0</formula>
    </cfRule>
  </conditionalFormatting>
  <conditionalFormatting sqref="D17:D18 F18 H18 J18 L18 N18">
    <cfRule type="cellIs" dxfId="4" priority="6" stopIfTrue="1" operator="equal">
      <formula>0</formula>
    </cfRule>
  </conditionalFormatting>
  <conditionalFormatting sqref="D20">
    <cfRule type="cellIs" dxfId="3" priority="3" stopIfTrue="1" operator="equal">
      <formula>0</formula>
    </cfRule>
  </conditionalFormatting>
  <conditionalFormatting sqref="D21 F21 H21 J21 L21 N21">
    <cfRule type="cellIs" dxfId="2" priority="1" stopIfTrue="1" operator="equal">
      <formula>0</formula>
    </cfRule>
  </conditionalFormatting>
  <conditionalFormatting sqref="D20">
    <cfRule type="cellIs" dxfId="1" priority="4" stopIfTrue="1" operator="equal">
      <formula>0</formula>
    </cfRule>
  </conditionalFormatting>
  <conditionalFormatting sqref="D21 F21 H21 J21 L21 N21">
    <cfRule type="cellIs" dxfId="0" priority="2" stopIfTrue="1" operator="equal">
      <formula>0</formula>
    </cfRule>
  </conditionalFormatting>
  <pageMargins left="0.51181102362204722" right="0.51181102362204722" top="0.78740157480314965" bottom="0.78740157480314965" header="0" footer="0"/>
  <pageSetup paperSize="9" scale="4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Y135"/>
  <sheetViews>
    <sheetView showGridLines="0" view="pageBreakPreview" topLeftCell="B25" zoomScale="120" zoomScaleNormal="100" zoomScaleSheetLayoutView="120" workbookViewId="0">
      <selection activeCell="B1" sqref="B1:F1"/>
    </sheetView>
  </sheetViews>
  <sheetFormatPr defaultRowHeight="12.75"/>
  <cols>
    <col min="1" max="1" width="8.85546875" style="208"/>
    <col min="2" max="2" width="12.5703125" style="208" customWidth="1"/>
    <col min="3" max="3" width="49.5703125" style="208" customWidth="1"/>
    <col min="4" max="4" width="28" style="208" customWidth="1"/>
    <col min="5" max="5" width="16.85546875" style="301" customWidth="1"/>
    <col min="6" max="6" width="17.5703125" style="348" customWidth="1"/>
    <col min="7" max="7" width="33.140625" style="208" customWidth="1"/>
    <col min="8" max="8" width="15.85546875" style="208" hidden="1" customWidth="1"/>
    <col min="9" max="9" width="3.85546875" style="208" hidden="1" customWidth="1"/>
    <col min="10" max="10" width="21.7109375" style="208" hidden="1" customWidth="1"/>
    <col min="11" max="11" width="2.5703125" style="208" hidden="1" customWidth="1"/>
    <col min="12" max="12" width="19.85546875" style="208" hidden="1" customWidth="1"/>
    <col min="13" max="13" width="2.42578125" style="208" hidden="1" customWidth="1"/>
    <col min="14" max="14" width="42.7109375" style="208" hidden="1" customWidth="1"/>
    <col min="15" max="15" width="2.28515625" style="208" hidden="1" customWidth="1"/>
    <col min="16" max="16" width="13.42578125" style="208" hidden="1" customWidth="1"/>
    <col min="17" max="17" width="2.140625" style="208" hidden="1" customWidth="1"/>
    <col min="18" max="18" width="23.42578125" style="208" hidden="1" customWidth="1"/>
    <col min="19" max="19" width="1.42578125" style="208" hidden="1" customWidth="1"/>
    <col min="20" max="20" width="19.85546875" style="208" hidden="1" customWidth="1"/>
    <col min="21" max="257" width="8.85546875" style="208"/>
    <col min="258" max="258" width="12.5703125" style="208" customWidth="1"/>
    <col min="259" max="259" width="49.5703125" style="208" customWidth="1"/>
    <col min="260" max="260" width="28" style="208" customWidth="1"/>
    <col min="261" max="261" width="16.85546875" style="208" customWidth="1"/>
    <col min="262" max="262" width="17.5703125" style="208" customWidth="1"/>
    <col min="263" max="263" width="33.140625" style="208" customWidth="1"/>
    <col min="264" max="276" width="0" style="208" hidden="1" customWidth="1"/>
    <col min="277" max="513" width="8.85546875" style="208"/>
    <col min="514" max="514" width="12.5703125" style="208" customWidth="1"/>
    <col min="515" max="515" width="49.5703125" style="208" customWidth="1"/>
    <col min="516" max="516" width="28" style="208" customWidth="1"/>
    <col min="517" max="517" width="16.85546875" style="208" customWidth="1"/>
    <col min="518" max="518" width="17.5703125" style="208" customWidth="1"/>
    <col min="519" max="519" width="33.140625" style="208" customWidth="1"/>
    <col min="520" max="532" width="0" style="208" hidden="1" customWidth="1"/>
    <col min="533" max="769" width="8.85546875" style="208"/>
    <col min="770" max="770" width="12.5703125" style="208" customWidth="1"/>
    <col min="771" max="771" width="49.5703125" style="208" customWidth="1"/>
    <col min="772" max="772" width="28" style="208" customWidth="1"/>
    <col min="773" max="773" width="16.85546875" style="208" customWidth="1"/>
    <col min="774" max="774" width="17.5703125" style="208" customWidth="1"/>
    <col min="775" max="775" width="33.140625" style="208" customWidth="1"/>
    <col min="776" max="788" width="0" style="208" hidden="1" customWidth="1"/>
    <col min="789" max="1025" width="8.85546875" style="208"/>
    <col min="1026" max="1026" width="12.5703125" style="208" customWidth="1"/>
    <col min="1027" max="1027" width="49.5703125" style="208" customWidth="1"/>
    <col min="1028" max="1028" width="28" style="208" customWidth="1"/>
    <col min="1029" max="1029" width="16.85546875" style="208" customWidth="1"/>
    <col min="1030" max="1030" width="17.5703125" style="208" customWidth="1"/>
    <col min="1031" max="1031" width="33.140625" style="208" customWidth="1"/>
    <col min="1032" max="1044" width="0" style="208" hidden="1" customWidth="1"/>
    <col min="1045" max="1281" width="8.85546875" style="208"/>
    <col min="1282" max="1282" width="12.5703125" style="208" customWidth="1"/>
    <col min="1283" max="1283" width="49.5703125" style="208" customWidth="1"/>
    <col min="1284" max="1284" width="28" style="208" customWidth="1"/>
    <col min="1285" max="1285" width="16.85546875" style="208" customWidth="1"/>
    <col min="1286" max="1286" width="17.5703125" style="208" customWidth="1"/>
    <col min="1287" max="1287" width="33.140625" style="208" customWidth="1"/>
    <col min="1288" max="1300" width="0" style="208" hidden="1" customWidth="1"/>
    <col min="1301" max="1537" width="8.85546875" style="208"/>
    <col min="1538" max="1538" width="12.5703125" style="208" customWidth="1"/>
    <col min="1539" max="1539" width="49.5703125" style="208" customWidth="1"/>
    <col min="1540" max="1540" width="28" style="208" customWidth="1"/>
    <col min="1541" max="1541" width="16.85546875" style="208" customWidth="1"/>
    <col min="1542" max="1542" width="17.5703125" style="208" customWidth="1"/>
    <col min="1543" max="1543" width="33.140625" style="208" customWidth="1"/>
    <col min="1544" max="1556" width="0" style="208" hidden="1" customWidth="1"/>
    <col min="1557" max="1793" width="8.85546875" style="208"/>
    <col min="1794" max="1794" width="12.5703125" style="208" customWidth="1"/>
    <col min="1795" max="1795" width="49.5703125" style="208" customWidth="1"/>
    <col min="1796" max="1796" width="28" style="208" customWidth="1"/>
    <col min="1797" max="1797" width="16.85546875" style="208" customWidth="1"/>
    <col min="1798" max="1798" width="17.5703125" style="208" customWidth="1"/>
    <col min="1799" max="1799" width="33.140625" style="208" customWidth="1"/>
    <col min="1800" max="1812" width="0" style="208" hidden="1" customWidth="1"/>
    <col min="1813" max="2049" width="8.85546875" style="208"/>
    <col min="2050" max="2050" width="12.5703125" style="208" customWidth="1"/>
    <col min="2051" max="2051" width="49.5703125" style="208" customWidth="1"/>
    <col min="2052" max="2052" width="28" style="208" customWidth="1"/>
    <col min="2053" max="2053" width="16.85546875" style="208" customWidth="1"/>
    <col min="2054" max="2054" width="17.5703125" style="208" customWidth="1"/>
    <col min="2055" max="2055" width="33.140625" style="208" customWidth="1"/>
    <col min="2056" max="2068" width="0" style="208" hidden="1" customWidth="1"/>
    <col min="2069" max="2305" width="8.85546875" style="208"/>
    <col min="2306" max="2306" width="12.5703125" style="208" customWidth="1"/>
    <col min="2307" max="2307" width="49.5703125" style="208" customWidth="1"/>
    <col min="2308" max="2308" width="28" style="208" customWidth="1"/>
    <col min="2309" max="2309" width="16.85546875" style="208" customWidth="1"/>
    <col min="2310" max="2310" width="17.5703125" style="208" customWidth="1"/>
    <col min="2311" max="2311" width="33.140625" style="208" customWidth="1"/>
    <col min="2312" max="2324" width="0" style="208" hidden="1" customWidth="1"/>
    <col min="2325" max="2561" width="8.85546875" style="208"/>
    <col min="2562" max="2562" width="12.5703125" style="208" customWidth="1"/>
    <col min="2563" max="2563" width="49.5703125" style="208" customWidth="1"/>
    <col min="2564" max="2564" width="28" style="208" customWidth="1"/>
    <col min="2565" max="2565" width="16.85546875" style="208" customWidth="1"/>
    <col min="2566" max="2566" width="17.5703125" style="208" customWidth="1"/>
    <col min="2567" max="2567" width="33.140625" style="208" customWidth="1"/>
    <col min="2568" max="2580" width="0" style="208" hidden="1" customWidth="1"/>
    <col min="2581" max="2817" width="8.85546875" style="208"/>
    <col min="2818" max="2818" width="12.5703125" style="208" customWidth="1"/>
    <col min="2819" max="2819" width="49.5703125" style="208" customWidth="1"/>
    <col min="2820" max="2820" width="28" style="208" customWidth="1"/>
    <col min="2821" max="2821" width="16.85546875" style="208" customWidth="1"/>
    <col min="2822" max="2822" width="17.5703125" style="208" customWidth="1"/>
    <col min="2823" max="2823" width="33.140625" style="208" customWidth="1"/>
    <col min="2824" max="2836" width="0" style="208" hidden="1" customWidth="1"/>
    <col min="2837" max="3073" width="8.85546875" style="208"/>
    <col min="3074" max="3074" width="12.5703125" style="208" customWidth="1"/>
    <col min="3075" max="3075" width="49.5703125" style="208" customWidth="1"/>
    <col min="3076" max="3076" width="28" style="208" customWidth="1"/>
    <col min="3077" max="3077" width="16.85546875" style="208" customWidth="1"/>
    <col min="3078" max="3078" width="17.5703125" style="208" customWidth="1"/>
    <col min="3079" max="3079" width="33.140625" style="208" customWidth="1"/>
    <col min="3080" max="3092" width="0" style="208" hidden="1" customWidth="1"/>
    <col min="3093" max="3329" width="8.85546875" style="208"/>
    <col min="3330" max="3330" width="12.5703125" style="208" customWidth="1"/>
    <col min="3331" max="3331" width="49.5703125" style="208" customWidth="1"/>
    <col min="3332" max="3332" width="28" style="208" customWidth="1"/>
    <col min="3333" max="3333" width="16.85546875" style="208" customWidth="1"/>
    <col min="3334" max="3334" width="17.5703125" style="208" customWidth="1"/>
    <col min="3335" max="3335" width="33.140625" style="208" customWidth="1"/>
    <col min="3336" max="3348" width="0" style="208" hidden="1" customWidth="1"/>
    <col min="3349" max="3585" width="8.85546875" style="208"/>
    <col min="3586" max="3586" width="12.5703125" style="208" customWidth="1"/>
    <col min="3587" max="3587" width="49.5703125" style="208" customWidth="1"/>
    <col min="3588" max="3588" width="28" style="208" customWidth="1"/>
    <col min="3589" max="3589" width="16.85546875" style="208" customWidth="1"/>
    <col min="3590" max="3590" width="17.5703125" style="208" customWidth="1"/>
    <col min="3591" max="3591" width="33.140625" style="208" customWidth="1"/>
    <col min="3592" max="3604" width="0" style="208" hidden="1" customWidth="1"/>
    <col min="3605" max="3841" width="8.85546875" style="208"/>
    <col min="3842" max="3842" width="12.5703125" style="208" customWidth="1"/>
    <col min="3843" max="3843" width="49.5703125" style="208" customWidth="1"/>
    <col min="3844" max="3844" width="28" style="208" customWidth="1"/>
    <col min="3845" max="3845" width="16.85546875" style="208" customWidth="1"/>
    <col min="3846" max="3846" width="17.5703125" style="208" customWidth="1"/>
    <col min="3847" max="3847" width="33.140625" style="208" customWidth="1"/>
    <col min="3848" max="3860" width="0" style="208" hidden="1" customWidth="1"/>
    <col min="3861" max="4097" width="8.85546875" style="208"/>
    <col min="4098" max="4098" width="12.5703125" style="208" customWidth="1"/>
    <col min="4099" max="4099" width="49.5703125" style="208" customWidth="1"/>
    <col min="4100" max="4100" width="28" style="208" customWidth="1"/>
    <col min="4101" max="4101" width="16.85546875" style="208" customWidth="1"/>
    <col min="4102" max="4102" width="17.5703125" style="208" customWidth="1"/>
    <col min="4103" max="4103" width="33.140625" style="208" customWidth="1"/>
    <col min="4104" max="4116" width="0" style="208" hidden="1" customWidth="1"/>
    <col min="4117" max="4353" width="8.85546875" style="208"/>
    <col min="4354" max="4354" width="12.5703125" style="208" customWidth="1"/>
    <col min="4355" max="4355" width="49.5703125" style="208" customWidth="1"/>
    <col min="4356" max="4356" width="28" style="208" customWidth="1"/>
    <col min="4357" max="4357" width="16.85546875" style="208" customWidth="1"/>
    <col min="4358" max="4358" width="17.5703125" style="208" customWidth="1"/>
    <col min="4359" max="4359" width="33.140625" style="208" customWidth="1"/>
    <col min="4360" max="4372" width="0" style="208" hidden="1" customWidth="1"/>
    <col min="4373" max="4609" width="8.85546875" style="208"/>
    <col min="4610" max="4610" width="12.5703125" style="208" customWidth="1"/>
    <col min="4611" max="4611" width="49.5703125" style="208" customWidth="1"/>
    <col min="4612" max="4612" width="28" style="208" customWidth="1"/>
    <col min="4613" max="4613" width="16.85546875" style="208" customWidth="1"/>
    <col min="4614" max="4614" width="17.5703125" style="208" customWidth="1"/>
    <col min="4615" max="4615" width="33.140625" style="208" customWidth="1"/>
    <col min="4616" max="4628" width="0" style="208" hidden="1" customWidth="1"/>
    <col min="4629" max="4865" width="8.85546875" style="208"/>
    <col min="4866" max="4866" width="12.5703125" style="208" customWidth="1"/>
    <col min="4867" max="4867" width="49.5703125" style="208" customWidth="1"/>
    <col min="4868" max="4868" width="28" style="208" customWidth="1"/>
    <col min="4869" max="4869" width="16.85546875" style="208" customWidth="1"/>
    <col min="4870" max="4870" width="17.5703125" style="208" customWidth="1"/>
    <col min="4871" max="4871" width="33.140625" style="208" customWidth="1"/>
    <col min="4872" max="4884" width="0" style="208" hidden="1" customWidth="1"/>
    <col min="4885" max="5121" width="8.85546875" style="208"/>
    <col min="5122" max="5122" width="12.5703125" style="208" customWidth="1"/>
    <col min="5123" max="5123" width="49.5703125" style="208" customWidth="1"/>
    <col min="5124" max="5124" width="28" style="208" customWidth="1"/>
    <col min="5125" max="5125" width="16.85546875" style="208" customWidth="1"/>
    <col min="5126" max="5126" width="17.5703125" style="208" customWidth="1"/>
    <col min="5127" max="5127" width="33.140625" style="208" customWidth="1"/>
    <col min="5128" max="5140" width="0" style="208" hidden="1" customWidth="1"/>
    <col min="5141" max="5377" width="8.85546875" style="208"/>
    <col min="5378" max="5378" width="12.5703125" style="208" customWidth="1"/>
    <col min="5379" max="5379" width="49.5703125" style="208" customWidth="1"/>
    <col min="5380" max="5380" width="28" style="208" customWidth="1"/>
    <col min="5381" max="5381" width="16.85546875" style="208" customWidth="1"/>
    <col min="5382" max="5382" width="17.5703125" style="208" customWidth="1"/>
    <col min="5383" max="5383" width="33.140625" style="208" customWidth="1"/>
    <col min="5384" max="5396" width="0" style="208" hidden="1" customWidth="1"/>
    <col min="5397" max="5633" width="8.85546875" style="208"/>
    <col min="5634" max="5634" width="12.5703125" style="208" customWidth="1"/>
    <col min="5635" max="5635" width="49.5703125" style="208" customWidth="1"/>
    <col min="5636" max="5636" width="28" style="208" customWidth="1"/>
    <col min="5637" max="5637" width="16.85546875" style="208" customWidth="1"/>
    <col min="5638" max="5638" width="17.5703125" style="208" customWidth="1"/>
    <col min="5639" max="5639" width="33.140625" style="208" customWidth="1"/>
    <col min="5640" max="5652" width="0" style="208" hidden="1" customWidth="1"/>
    <col min="5653" max="5889" width="8.85546875" style="208"/>
    <col min="5890" max="5890" width="12.5703125" style="208" customWidth="1"/>
    <col min="5891" max="5891" width="49.5703125" style="208" customWidth="1"/>
    <col min="5892" max="5892" width="28" style="208" customWidth="1"/>
    <col min="5893" max="5893" width="16.85546875" style="208" customWidth="1"/>
    <col min="5894" max="5894" width="17.5703125" style="208" customWidth="1"/>
    <col min="5895" max="5895" width="33.140625" style="208" customWidth="1"/>
    <col min="5896" max="5908" width="0" style="208" hidden="1" customWidth="1"/>
    <col min="5909" max="6145" width="8.85546875" style="208"/>
    <col min="6146" max="6146" width="12.5703125" style="208" customWidth="1"/>
    <col min="6147" max="6147" width="49.5703125" style="208" customWidth="1"/>
    <col min="6148" max="6148" width="28" style="208" customWidth="1"/>
    <col min="6149" max="6149" width="16.85546875" style="208" customWidth="1"/>
    <col min="6150" max="6150" width="17.5703125" style="208" customWidth="1"/>
    <col min="6151" max="6151" width="33.140625" style="208" customWidth="1"/>
    <col min="6152" max="6164" width="0" style="208" hidden="1" customWidth="1"/>
    <col min="6165" max="6401" width="8.85546875" style="208"/>
    <col min="6402" max="6402" width="12.5703125" style="208" customWidth="1"/>
    <col min="6403" max="6403" width="49.5703125" style="208" customWidth="1"/>
    <col min="6404" max="6404" width="28" style="208" customWidth="1"/>
    <col min="6405" max="6405" width="16.85546875" style="208" customWidth="1"/>
    <col min="6406" max="6406" width="17.5703125" style="208" customWidth="1"/>
    <col min="6407" max="6407" width="33.140625" style="208" customWidth="1"/>
    <col min="6408" max="6420" width="0" style="208" hidden="1" customWidth="1"/>
    <col min="6421" max="6657" width="8.85546875" style="208"/>
    <col min="6658" max="6658" width="12.5703125" style="208" customWidth="1"/>
    <col min="6659" max="6659" width="49.5703125" style="208" customWidth="1"/>
    <col min="6660" max="6660" width="28" style="208" customWidth="1"/>
    <col min="6661" max="6661" width="16.85546875" style="208" customWidth="1"/>
    <col min="6662" max="6662" width="17.5703125" style="208" customWidth="1"/>
    <col min="6663" max="6663" width="33.140625" style="208" customWidth="1"/>
    <col min="6664" max="6676" width="0" style="208" hidden="1" customWidth="1"/>
    <col min="6677" max="6913" width="8.85546875" style="208"/>
    <col min="6914" max="6914" width="12.5703125" style="208" customWidth="1"/>
    <col min="6915" max="6915" width="49.5703125" style="208" customWidth="1"/>
    <col min="6916" max="6916" width="28" style="208" customWidth="1"/>
    <col min="6917" max="6917" width="16.85546875" style="208" customWidth="1"/>
    <col min="6918" max="6918" width="17.5703125" style="208" customWidth="1"/>
    <col min="6919" max="6919" width="33.140625" style="208" customWidth="1"/>
    <col min="6920" max="6932" width="0" style="208" hidden="1" customWidth="1"/>
    <col min="6933" max="7169" width="8.85546875" style="208"/>
    <col min="7170" max="7170" width="12.5703125" style="208" customWidth="1"/>
    <col min="7171" max="7171" width="49.5703125" style="208" customWidth="1"/>
    <col min="7172" max="7172" width="28" style="208" customWidth="1"/>
    <col min="7173" max="7173" width="16.85546875" style="208" customWidth="1"/>
    <col min="7174" max="7174" width="17.5703125" style="208" customWidth="1"/>
    <col min="7175" max="7175" width="33.140625" style="208" customWidth="1"/>
    <col min="7176" max="7188" width="0" style="208" hidden="1" customWidth="1"/>
    <col min="7189" max="7425" width="8.85546875" style="208"/>
    <col min="7426" max="7426" width="12.5703125" style="208" customWidth="1"/>
    <col min="7427" max="7427" width="49.5703125" style="208" customWidth="1"/>
    <col min="7428" max="7428" width="28" style="208" customWidth="1"/>
    <col min="7429" max="7429" width="16.85546875" style="208" customWidth="1"/>
    <col min="7430" max="7430" width="17.5703125" style="208" customWidth="1"/>
    <col min="7431" max="7431" width="33.140625" style="208" customWidth="1"/>
    <col min="7432" max="7444" width="0" style="208" hidden="1" customWidth="1"/>
    <col min="7445" max="7681" width="8.85546875" style="208"/>
    <col min="7682" max="7682" width="12.5703125" style="208" customWidth="1"/>
    <col min="7683" max="7683" width="49.5703125" style="208" customWidth="1"/>
    <col min="7684" max="7684" width="28" style="208" customWidth="1"/>
    <col min="7685" max="7685" width="16.85546875" style="208" customWidth="1"/>
    <col min="7686" max="7686" width="17.5703125" style="208" customWidth="1"/>
    <col min="7687" max="7687" width="33.140625" style="208" customWidth="1"/>
    <col min="7688" max="7700" width="0" style="208" hidden="1" customWidth="1"/>
    <col min="7701" max="7937" width="8.85546875" style="208"/>
    <col min="7938" max="7938" width="12.5703125" style="208" customWidth="1"/>
    <col min="7939" max="7939" width="49.5703125" style="208" customWidth="1"/>
    <col min="7940" max="7940" width="28" style="208" customWidth="1"/>
    <col min="7941" max="7941" width="16.85546875" style="208" customWidth="1"/>
    <col min="7942" max="7942" width="17.5703125" style="208" customWidth="1"/>
    <col min="7943" max="7943" width="33.140625" style="208" customWidth="1"/>
    <col min="7944" max="7956" width="0" style="208" hidden="1" customWidth="1"/>
    <col min="7957" max="8193" width="8.85546875" style="208"/>
    <col min="8194" max="8194" width="12.5703125" style="208" customWidth="1"/>
    <col min="8195" max="8195" width="49.5703125" style="208" customWidth="1"/>
    <col min="8196" max="8196" width="28" style="208" customWidth="1"/>
    <col min="8197" max="8197" width="16.85546875" style="208" customWidth="1"/>
    <col min="8198" max="8198" width="17.5703125" style="208" customWidth="1"/>
    <col min="8199" max="8199" width="33.140625" style="208" customWidth="1"/>
    <col min="8200" max="8212" width="0" style="208" hidden="1" customWidth="1"/>
    <col min="8213" max="8449" width="8.85546875" style="208"/>
    <col min="8450" max="8450" width="12.5703125" style="208" customWidth="1"/>
    <col min="8451" max="8451" width="49.5703125" style="208" customWidth="1"/>
    <col min="8452" max="8452" width="28" style="208" customWidth="1"/>
    <col min="8453" max="8453" width="16.85546875" style="208" customWidth="1"/>
    <col min="8454" max="8454" width="17.5703125" style="208" customWidth="1"/>
    <col min="8455" max="8455" width="33.140625" style="208" customWidth="1"/>
    <col min="8456" max="8468" width="0" style="208" hidden="1" customWidth="1"/>
    <col min="8469" max="8705" width="8.85546875" style="208"/>
    <col min="8706" max="8706" width="12.5703125" style="208" customWidth="1"/>
    <col min="8707" max="8707" width="49.5703125" style="208" customWidth="1"/>
    <col min="8708" max="8708" width="28" style="208" customWidth="1"/>
    <col min="8709" max="8709" width="16.85546875" style="208" customWidth="1"/>
    <col min="8710" max="8710" width="17.5703125" style="208" customWidth="1"/>
    <col min="8711" max="8711" width="33.140625" style="208" customWidth="1"/>
    <col min="8712" max="8724" width="0" style="208" hidden="1" customWidth="1"/>
    <col min="8725" max="8961" width="8.85546875" style="208"/>
    <col min="8962" max="8962" width="12.5703125" style="208" customWidth="1"/>
    <col min="8963" max="8963" width="49.5703125" style="208" customWidth="1"/>
    <col min="8964" max="8964" width="28" style="208" customWidth="1"/>
    <col min="8965" max="8965" width="16.85546875" style="208" customWidth="1"/>
    <col min="8966" max="8966" width="17.5703125" style="208" customWidth="1"/>
    <col min="8967" max="8967" width="33.140625" style="208" customWidth="1"/>
    <col min="8968" max="8980" width="0" style="208" hidden="1" customWidth="1"/>
    <col min="8981" max="9217" width="8.85546875" style="208"/>
    <col min="9218" max="9218" width="12.5703125" style="208" customWidth="1"/>
    <col min="9219" max="9219" width="49.5703125" style="208" customWidth="1"/>
    <col min="9220" max="9220" width="28" style="208" customWidth="1"/>
    <col min="9221" max="9221" width="16.85546875" style="208" customWidth="1"/>
    <col min="9222" max="9222" width="17.5703125" style="208" customWidth="1"/>
    <col min="9223" max="9223" width="33.140625" style="208" customWidth="1"/>
    <col min="9224" max="9236" width="0" style="208" hidden="1" customWidth="1"/>
    <col min="9237" max="9473" width="8.85546875" style="208"/>
    <col min="9474" max="9474" width="12.5703125" style="208" customWidth="1"/>
    <col min="9475" max="9475" width="49.5703125" style="208" customWidth="1"/>
    <col min="9476" max="9476" width="28" style="208" customWidth="1"/>
    <col min="9477" max="9477" width="16.85546875" style="208" customWidth="1"/>
    <col min="9478" max="9478" width="17.5703125" style="208" customWidth="1"/>
    <col min="9479" max="9479" width="33.140625" style="208" customWidth="1"/>
    <col min="9480" max="9492" width="0" style="208" hidden="1" customWidth="1"/>
    <col min="9493" max="9729" width="8.85546875" style="208"/>
    <col min="9730" max="9730" width="12.5703125" style="208" customWidth="1"/>
    <col min="9731" max="9731" width="49.5703125" style="208" customWidth="1"/>
    <col min="9732" max="9732" width="28" style="208" customWidth="1"/>
    <col min="9733" max="9733" width="16.85546875" style="208" customWidth="1"/>
    <col min="9734" max="9734" width="17.5703125" style="208" customWidth="1"/>
    <col min="9735" max="9735" width="33.140625" style="208" customWidth="1"/>
    <col min="9736" max="9748" width="0" style="208" hidden="1" customWidth="1"/>
    <col min="9749" max="9985" width="8.85546875" style="208"/>
    <col min="9986" max="9986" width="12.5703125" style="208" customWidth="1"/>
    <col min="9987" max="9987" width="49.5703125" style="208" customWidth="1"/>
    <col min="9988" max="9988" width="28" style="208" customWidth="1"/>
    <col min="9989" max="9989" width="16.85546875" style="208" customWidth="1"/>
    <col min="9990" max="9990" width="17.5703125" style="208" customWidth="1"/>
    <col min="9991" max="9991" width="33.140625" style="208" customWidth="1"/>
    <col min="9992" max="10004" width="0" style="208" hidden="1" customWidth="1"/>
    <col min="10005" max="10241" width="8.85546875" style="208"/>
    <col min="10242" max="10242" width="12.5703125" style="208" customWidth="1"/>
    <col min="10243" max="10243" width="49.5703125" style="208" customWidth="1"/>
    <col min="10244" max="10244" width="28" style="208" customWidth="1"/>
    <col min="10245" max="10245" width="16.85546875" style="208" customWidth="1"/>
    <col min="10246" max="10246" width="17.5703125" style="208" customWidth="1"/>
    <col min="10247" max="10247" width="33.140625" style="208" customWidth="1"/>
    <col min="10248" max="10260" width="0" style="208" hidden="1" customWidth="1"/>
    <col min="10261" max="10497" width="8.85546875" style="208"/>
    <col min="10498" max="10498" width="12.5703125" style="208" customWidth="1"/>
    <col min="10499" max="10499" width="49.5703125" style="208" customWidth="1"/>
    <col min="10500" max="10500" width="28" style="208" customWidth="1"/>
    <col min="10501" max="10501" width="16.85546875" style="208" customWidth="1"/>
    <col min="10502" max="10502" width="17.5703125" style="208" customWidth="1"/>
    <col min="10503" max="10503" width="33.140625" style="208" customWidth="1"/>
    <col min="10504" max="10516" width="0" style="208" hidden="1" customWidth="1"/>
    <col min="10517" max="10753" width="8.85546875" style="208"/>
    <col min="10754" max="10754" width="12.5703125" style="208" customWidth="1"/>
    <col min="10755" max="10755" width="49.5703125" style="208" customWidth="1"/>
    <col min="10756" max="10756" width="28" style="208" customWidth="1"/>
    <col min="10757" max="10757" width="16.85546875" style="208" customWidth="1"/>
    <col min="10758" max="10758" width="17.5703125" style="208" customWidth="1"/>
    <col min="10759" max="10759" width="33.140625" style="208" customWidth="1"/>
    <col min="10760" max="10772" width="0" style="208" hidden="1" customWidth="1"/>
    <col min="10773" max="11009" width="8.85546875" style="208"/>
    <col min="11010" max="11010" width="12.5703125" style="208" customWidth="1"/>
    <col min="11011" max="11011" width="49.5703125" style="208" customWidth="1"/>
    <col min="11012" max="11012" width="28" style="208" customWidth="1"/>
    <col min="11013" max="11013" width="16.85546875" style="208" customWidth="1"/>
    <col min="11014" max="11014" width="17.5703125" style="208" customWidth="1"/>
    <col min="11015" max="11015" width="33.140625" style="208" customWidth="1"/>
    <col min="11016" max="11028" width="0" style="208" hidden="1" customWidth="1"/>
    <col min="11029" max="11265" width="8.85546875" style="208"/>
    <col min="11266" max="11266" width="12.5703125" style="208" customWidth="1"/>
    <col min="11267" max="11267" width="49.5703125" style="208" customWidth="1"/>
    <col min="11268" max="11268" width="28" style="208" customWidth="1"/>
    <col min="11269" max="11269" width="16.85546875" style="208" customWidth="1"/>
    <col min="11270" max="11270" width="17.5703125" style="208" customWidth="1"/>
    <col min="11271" max="11271" width="33.140625" style="208" customWidth="1"/>
    <col min="11272" max="11284" width="0" style="208" hidden="1" customWidth="1"/>
    <col min="11285" max="11521" width="8.85546875" style="208"/>
    <col min="11522" max="11522" width="12.5703125" style="208" customWidth="1"/>
    <col min="11523" max="11523" width="49.5703125" style="208" customWidth="1"/>
    <col min="11524" max="11524" width="28" style="208" customWidth="1"/>
    <col min="11525" max="11525" width="16.85546875" style="208" customWidth="1"/>
    <col min="11526" max="11526" width="17.5703125" style="208" customWidth="1"/>
    <col min="11527" max="11527" width="33.140625" style="208" customWidth="1"/>
    <col min="11528" max="11540" width="0" style="208" hidden="1" customWidth="1"/>
    <col min="11541" max="11777" width="8.85546875" style="208"/>
    <col min="11778" max="11778" width="12.5703125" style="208" customWidth="1"/>
    <col min="11779" max="11779" width="49.5703125" style="208" customWidth="1"/>
    <col min="11780" max="11780" width="28" style="208" customWidth="1"/>
    <col min="11781" max="11781" width="16.85546875" style="208" customWidth="1"/>
    <col min="11782" max="11782" width="17.5703125" style="208" customWidth="1"/>
    <col min="11783" max="11783" width="33.140625" style="208" customWidth="1"/>
    <col min="11784" max="11796" width="0" style="208" hidden="1" customWidth="1"/>
    <col min="11797" max="12033" width="8.85546875" style="208"/>
    <col min="12034" max="12034" width="12.5703125" style="208" customWidth="1"/>
    <col min="12035" max="12035" width="49.5703125" style="208" customWidth="1"/>
    <col min="12036" max="12036" width="28" style="208" customWidth="1"/>
    <col min="12037" max="12037" width="16.85546875" style="208" customWidth="1"/>
    <col min="12038" max="12038" width="17.5703125" style="208" customWidth="1"/>
    <col min="12039" max="12039" width="33.140625" style="208" customWidth="1"/>
    <col min="12040" max="12052" width="0" style="208" hidden="1" customWidth="1"/>
    <col min="12053" max="12289" width="8.85546875" style="208"/>
    <col min="12290" max="12290" width="12.5703125" style="208" customWidth="1"/>
    <col min="12291" max="12291" width="49.5703125" style="208" customWidth="1"/>
    <col min="12292" max="12292" width="28" style="208" customWidth="1"/>
    <col min="12293" max="12293" width="16.85546875" style="208" customWidth="1"/>
    <col min="12294" max="12294" width="17.5703125" style="208" customWidth="1"/>
    <col min="12295" max="12295" width="33.140625" style="208" customWidth="1"/>
    <col min="12296" max="12308" width="0" style="208" hidden="1" customWidth="1"/>
    <col min="12309" max="12545" width="8.85546875" style="208"/>
    <col min="12546" max="12546" width="12.5703125" style="208" customWidth="1"/>
    <col min="12547" max="12547" width="49.5703125" style="208" customWidth="1"/>
    <col min="12548" max="12548" width="28" style="208" customWidth="1"/>
    <col min="12549" max="12549" width="16.85546875" style="208" customWidth="1"/>
    <col min="12550" max="12550" width="17.5703125" style="208" customWidth="1"/>
    <col min="12551" max="12551" width="33.140625" style="208" customWidth="1"/>
    <col min="12552" max="12564" width="0" style="208" hidden="1" customWidth="1"/>
    <col min="12565" max="12801" width="8.85546875" style="208"/>
    <col min="12802" max="12802" width="12.5703125" style="208" customWidth="1"/>
    <col min="12803" max="12803" width="49.5703125" style="208" customWidth="1"/>
    <col min="12804" max="12804" width="28" style="208" customWidth="1"/>
    <col min="12805" max="12805" width="16.85546875" style="208" customWidth="1"/>
    <col min="12806" max="12806" width="17.5703125" style="208" customWidth="1"/>
    <col min="12807" max="12807" width="33.140625" style="208" customWidth="1"/>
    <col min="12808" max="12820" width="0" style="208" hidden="1" customWidth="1"/>
    <col min="12821" max="13057" width="8.85546875" style="208"/>
    <col min="13058" max="13058" width="12.5703125" style="208" customWidth="1"/>
    <col min="13059" max="13059" width="49.5703125" style="208" customWidth="1"/>
    <col min="13060" max="13060" width="28" style="208" customWidth="1"/>
    <col min="13061" max="13061" width="16.85546875" style="208" customWidth="1"/>
    <col min="13062" max="13062" width="17.5703125" style="208" customWidth="1"/>
    <col min="13063" max="13063" width="33.140625" style="208" customWidth="1"/>
    <col min="13064" max="13076" width="0" style="208" hidden="1" customWidth="1"/>
    <col min="13077" max="13313" width="8.85546875" style="208"/>
    <col min="13314" max="13314" width="12.5703125" style="208" customWidth="1"/>
    <col min="13315" max="13315" width="49.5703125" style="208" customWidth="1"/>
    <col min="13316" max="13316" width="28" style="208" customWidth="1"/>
    <col min="13317" max="13317" width="16.85546875" style="208" customWidth="1"/>
    <col min="13318" max="13318" width="17.5703125" style="208" customWidth="1"/>
    <col min="13319" max="13319" width="33.140625" style="208" customWidth="1"/>
    <col min="13320" max="13332" width="0" style="208" hidden="1" customWidth="1"/>
    <col min="13333" max="13569" width="8.85546875" style="208"/>
    <col min="13570" max="13570" width="12.5703125" style="208" customWidth="1"/>
    <col min="13571" max="13571" width="49.5703125" style="208" customWidth="1"/>
    <col min="13572" max="13572" width="28" style="208" customWidth="1"/>
    <col min="13573" max="13573" width="16.85546875" style="208" customWidth="1"/>
    <col min="13574" max="13574" width="17.5703125" style="208" customWidth="1"/>
    <col min="13575" max="13575" width="33.140625" style="208" customWidth="1"/>
    <col min="13576" max="13588" width="0" style="208" hidden="1" customWidth="1"/>
    <col min="13589" max="13825" width="8.85546875" style="208"/>
    <col min="13826" max="13826" width="12.5703125" style="208" customWidth="1"/>
    <col min="13827" max="13827" width="49.5703125" style="208" customWidth="1"/>
    <col min="13828" max="13828" width="28" style="208" customWidth="1"/>
    <col min="13829" max="13829" width="16.85546875" style="208" customWidth="1"/>
    <col min="13830" max="13830" width="17.5703125" style="208" customWidth="1"/>
    <col min="13831" max="13831" width="33.140625" style="208" customWidth="1"/>
    <col min="13832" max="13844" width="0" style="208" hidden="1" customWidth="1"/>
    <col min="13845" max="14081" width="8.85546875" style="208"/>
    <col min="14082" max="14082" width="12.5703125" style="208" customWidth="1"/>
    <col min="14083" max="14083" width="49.5703125" style="208" customWidth="1"/>
    <col min="14084" max="14084" width="28" style="208" customWidth="1"/>
    <col min="14085" max="14085" width="16.85546875" style="208" customWidth="1"/>
    <col min="14086" max="14086" width="17.5703125" style="208" customWidth="1"/>
    <col min="14087" max="14087" width="33.140625" style="208" customWidth="1"/>
    <col min="14088" max="14100" width="0" style="208" hidden="1" customWidth="1"/>
    <col min="14101" max="14337" width="8.85546875" style="208"/>
    <col min="14338" max="14338" width="12.5703125" style="208" customWidth="1"/>
    <col min="14339" max="14339" width="49.5703125" style="208" customWidth="1"/>
    <col min="14340" max="14340" width="28" style="208" customWidth="1"/>
    <col min="14341" max="14341" width="16.85546875" style="208" customWidth="1"/>
    <col min="14342" max="14342" width="17.5703125" style="208" customWidth="1"/>
    <col min="14343" max="14343" width="33.140625" style="208" customWidth="1"/>
    <col min="14344" max="14356" width="0" style="208" hidden="1" customWidth="1"/>
    <col min="14357" max="14593" width="8.85546875" style="208"/>
    <col min="14594" max="14594" width="12.5703125" style="208" customWidth="1"/>
    <col min="14595" max="14595" width="49.5703125" style="208" customWidth="1"/>
    <col min="14596" max="14596" width="28" style="208" customWidth="1"/>
    <col min="14597" max="14597" width="16.85546875" style="208" customWidth="1"/>
    <col min="14598" max="14598" width="17.5703125" style="208" customWidth="1"/>
    <col min="14599" max="14599" width="33.140625" style="208" customWidth="1"/>
    <col min="14600" max="14612" width="0" style="208" hidden="1" customWidth="1"/>
    <col min="14613" max="14849" width="8.85546875" style="208"/>
    <col min="14850" max="14850" width="12.5703125" style="208" customWidth="1"/>
    <col min="14851" max="14851" width="49.5703125" style="208" customWidth="1"/>
    <col min="14852" max="14852" width="28" style="208" customWidth="1"/>
    <col min="14853" max="14853" width="16.85546875" style="208" customWidth="1"/>
    <col min="14854" max="14854" width="17.5703125" style="208" customWidth="1"/>
    <col min="14855" max="14855" width="33.140625" style="208" customWidth="1"/>
    <col min="14856" max="14868" width="0" style="208" hidden="1" customWidth="1"/>
    <col min="14869" max="15105" width="8.85546875" style="208"/>
    <col min="15106" max="15106" width="12.5703125" style="208" customWidth="1"/>
    <col min="15107" max="15107" width="49.5703125" style="208" customWidth="1"/>
    <col min="15108" max="15108" width="28" style="208" customWidth="1"/>
    <col min="15109" max="15109" width="16.85546875" style="208" customWidth="1"/>
    <col min="15110" max="15110" width="17.5703125" style="208" customWidth="1"/>
    <col min="15111" max="15111" width="33.140625" style="208" customWidth="1"/>
    <col min="15112" max="15124" width="0" style="208" hidden="1" customWidth="1"/>
    <col min="15125" max="15361" width="8.85546875" style="208"/>
    <col min="15362" max="15362" width="12.5703125" style="208" customWidth="1"/>
    <col min="15363" max="15363" width="49.5703125" style="208" customWidth="1"/>
    <col min="15364" max="15364" width="28" style="208" customWidth="1"/>
    <col min="15365" max="15365" width="16.85546875" style="208" customWidth="1"/>
    <col min="15366" max="15366" width="17.5703125" style="208" customWidth="1"/>
    <col min="15367" max="15367" width="33.140625" style="208" customWidth="1"/>
    <col min="15368" max="15380" width="0" style="208" hidden="1" customWidth="1"/>
    <col min="15381" max="15617" width="8.85546875" style="208"/>
    <col min="15618" max="15618" width="12.5703125" style="208" customWidth="1"/>
    <col min="15619" max="15619" width="49.5703125" style="208" customWidth="1"/>
    <col min="15620" max="15620" width="28" style="208" customWidth="1"/>
    <col min="15621" max="15621" width="16.85546875" style="208" customWidth="1"/>
    <col min="15622" max="15622" width="17.5703125" style="208" customWidth="1"/>
    <col min="15623" max="15623" width="33.140625" style="208" customWidth="1"/>
    <col min="15624" max="15636" width="0" style="208" hidden="1" customWidth="1"/>
    <col min="15637" max="15873" width="8.85546875" style="208"/>
    <col min="15874" max="15874" width="12.5703125" style="208" customWidth="1"/>
    <col min="15875" max="15875" width="49.5703125" style="208" customWidth="1"/>
    <col min="15876" max="15876" width="28" style="208" customWidth="1"/>
    <col min="15877" max="15877" width="16.85546875" style="208" customWidth="1"/>
    <col min="15878" max="15878" width="17.5703125" style="208" customWidth="1"/>
    <col min="15879" max="15879" width="33.140625" style="208" customWidth="1"/>
    <col min="15880" max="15892" width="0" style="208" hidden="1" customWidth="1"/>
    <col min="15893" max="16129" width="8.85546875" style="208"/>
    <col min="16130" max="16130" width="12.5703125" style="208" customWidth="1"/>
    <col min="16131" max="16131" width="49.5703125" style="208" customWidth="1"/>
    <col min="16132" max="16132" width="28" style="208" customWidth="1"/>
    <col min="16133" max="16133" width="16.85546875" style="208" customWidth="1"/>
    <col min="16134" max="16134" width="17.5703125" style="208" customWidth="1"/>
    <col min="16135" max="16135" width="33.140625" style="208" customWidth="1"/>
    <col min="16136" max="16148" width="0" style="208" hidden="1" customWidth="1"/>
    <col min="16149" max="16384" width="8.85546875" style="208"/>
  </cols>
  <sheetData>
    <row r="1" spans="1:6">
      <c r="B1" s="471" t="s">
        <v>231</v>
      </c>
      <c r="C1" s="471"/>
      <c r="D1" s="471"/>
      <c r="E1" s="471"/>
      <c r="F1" s="471"/>
    </row>
    <row r="2" spans="1:6" ht="35.25" customHeight="1">
      <c r="B2" s="517" t="s">
        <v>88</v>
      </c>
      <c r="C2" s="518"/>
      <c r="D2" s="518"/>
      <c r="E2" s="518"/>
      <c r="F2" s="519"/>
    </row>
    <row r="4" spans="1:6" s="328" customFormat="1" ht="18">
      <c r="A4" s="520" t="s">
        <v>89</v>
      </c>
      <c r="B4" s="520"/>
      <c r="C4" s="520"/>
      <c r="D4" s="520"/>
      <c r="E4" s="520"/>
      <c r="F4" s="520"/>
    </row>
    <row r="5" spans="1:6" s="328" customFormat="1" ht="15.75">
      <c r="A5" s="329"/>
      <c r="B5" s="521" t="s">
        <v>90</v>
      </c>
      <c r="C5" s="521"/>
      <c r="D5" s="521"/>
      <c r="E5" s="521"/>
      <c r="F5" s="521"/>
    </row>
    <row r="6" spans="1:6" s="328" customFormat="1" ht="15">
      <c r="A6" s="329"/>
      <c r="B6" s="522" t="s">
        <v>91</v>
      </c>
      <c r="C6" s="522"/>
      <c r="D6" s="330" t="s">
        <v>92</v>
      </c>
      <c r="E6" s="523" t="s">
        <v>93</v>
      </c>
      <c r="F6" s="523"/>
    </row>
    <row r="7" spans="1:6" s="328" customFormat="1" ht="15">
      <c r="A7" s="329"/>
      <c r="B7" s="515" t="s">
        <v>223</v>
      </c>
      <c r="C7" s="515"/>
      <c r="D7" s="331"/>
      <c r="E7" s="516"/>
      <c r="F7" s="516"/>
    </row>
    <row r="8" spans="1:6" s="328" customFormat="1" ht="16.5" thickBot="1">
      <c r="A8" s="329"/>
      <c r="B8" s="498" t="s">
        <v>94</v>
      </c>
      <c r="C8" s="498"/>
      <c r="D8" s="498"/>
      <c r="E8" s="498"/>
      <c r="F8" s="498"/>
    </row>
    <row r="9" spans="1:6" s="328" customFormat="1" ht="15">
      <c r="A9" s="329"/>
      <c r="B9" s="332" t="s">
        <v>95</v>
      </c>
      <c r="C9" s="332"/>
      <c r="D9" s="332" t="s">
        <v>96</v>
      </c>
      <c r="E9" s="333"/>
      <c r="F9" s="334" t="s">
        <v>97</v>
      </c>
    </row>
    <row r="10" spans="1:6" s="328" customFormat="1" ht="15.75" thickBot="1">
      <c r="A10" s="329"/>
      <c r="B10" s="499"/>
      <c r="C10" s="500"/>
      <c r="D10" s="501"/>
      <c r="E10" s="502"/>
      <c r="F10" s="335"/>
    </row>
    <row r="11" spans="1:6" s="328" customFormat="1" ht="15">
      <c r="A11" s="329"/>
      <c r="B11" s="336"/>
      <c r="C11" s="337" t="s">
        <v>224</v>
      </c>
      <c r="D11" s="338" t="s">
        <v>98</v>
      </c>
      <c r="E11" s="333"/>
      <c r="F11" s="334"/>
    </row>
    <row r="12" spans="1:6" s="328" customFormat="1" ht="15.75" thickBot="1">
      <c r="A12" s="329"/>
      <c r="B12" s="339"/>
      <c r="C12" s="340" t="s">
        <v>99</v>
      </c>
      <c r="D12" s="503" t="s">
        <v>100</v>
      </c>
      <c r="E12" s="504"/>
      <c r="F12" s="504"/>
    </row>
    <row r="13" spans="1:6" s="328" customFormat="1" ht="15">
      <c r="A13" s="329"/>
      <c r="B13" s="341"/>
      <c r="C13" s="342"/>
      <c r="D13" s="338" t="s">
        <v>101</v>
      </c>
      <c r="E13" s="343"/>
      <c r="F13" s="344"/>
    </row>
    <row r="14" spans="1:6" s="328" customFormat="1" ht="15.75" thickBot="1">
      <c r="A14" s="329"/>
      <c r="B14" s="339"/>
      <c r="C14" s="340" t="s">
        <v>102</v>
      </c>
      <c r="D14" s="505" t="s">
        <v>225</v>
      </c>
      <c r="E14" s="506"/>
      <c r="F14" s="506"/>
    </row>
    <row r="15" spans="1:6" s="328" customFormat="1" ht="15">
      <c r="A15" s="329"/>
      <c r="B15" s="341"/>
      <c r="C15" s="342"/>
      <c r="D15" s="338" t="s">
        <v>103</v>
      </c>
      <c r="E15" s="343"/>
      <c r="F15" s="344"/>
    </row>
    <row r="16" spans="1:6" s="328" customFormat="1" ht="15.75" thickBot="1">
      <c r="A16" s="329"/>
      <c r="B16" s="345"/>
      <c r="C16" s="346" t="s">
        <v>104</v>
      </c>
      <c r="D16" s="507">
        <v>44469</v>
      </c>
      <c r="E16" s="508"/>
      <c r="F16" s="508"/>
    </row>
    <row r="17" spans="1:7" s="328" customFormat="1" ht="15">
      <c r="A17" s="329"/>
      <c r="B17" s="347" t="s">
        <v>105</v>
      </c>
      <c r="C17" s="347"/>
      <c r="D17" s="332" t="s">
        <v>106</v>
      </c>
      <c r="E17" s="343"/>
      <c r="F17" s="344"/>
    </row>
    <row r="18" spans="1:7" s="328" customFormat="1" ht="15.75" thickBot="1">
      <c r="A18" s="329"/>
      <c r="B18" s="509">
        <v>1100</v>
      </c>
      <c r="C18" s="510"/>
      <c r="D18" s="511">
        <v>0</v>
      </c>
      <c r="E18" s="512"/>
      <c r="F18" s="513"/>
    </row>
    <row r="19" spans="1:7">
      <c r="B19" s="226"/>
      <c r="C19" s="226"/>
      <c r="D19" s="226"/>
    </row>
    <row r="20" spans="1:7">
      <c r="B20" s="514"/>
      <c r="C20" s="514"/>
      <c r="D20" s="514"/>
      <c r="E20" s="514"/>
      <c r="F20" s="514"/>
    </row>
    <row r="21" spans="1:7">
      <c r="B21" s="489" t="s">
        <v>107</v>
      </c>
      <c r="C21" s="489"/>
      <c r="D21" s="489"/>
      <c r="E21" s="489"/>
      <c r="F21" s="489"/>
    </row>
    <row r="22" spans="1:7">
      <c r="B22" s="229">
        <v>1</v>
      </c>
      <c r="C22" s="472" t="s">
        <v>108</v>
      </c>
      <c r="D22" s="473"/>
      <c r="E22" s="474"/>
      <c r="F22" s="349" t="s">
        <v>109</v>
      </c>
    </row>
    <row r="23" spans="1:7">
      <c r="B23" s="229" t="s">
        <v>110</v>
      </c>
      <c r="C23" s="231" t="s">
        <v>111</v>
      </c>
      <c r="D23" s="232"/>
      <c r="E23" s="229" t="s">
        <v>20</v>
      </c>
      <c r="F23" s="350">
        <v>2832.7</v>
      </c>
    </row>
    <row r="24" spans="1:7">
      <c r="B24" s="229" t="s">
        <v>112</v>
      </c>
      <c r="C24" s="231" t="s">
        <v>113</v>
      </c>
      <c r="D24" s="232"/>
      <c r="E24" s="234"/>
      <c r="F24" s="351">
        <f>E24*F23</f>
        <v>0</v>
      </c>
    </row>
    <row r="25" spans="1:7" ht="15">
      <c r="B25" s="229" t="s">
        <v>114</v>
      </c>
      <c r="C25" s="231" t="s">
        <v>115</v>
      </c>
      <c r="D25" s="232"/>
      <c r="E25" s="236">
        <v>0.4</v>
      </c>
      <c r="F25" s="351">
        <f>E25*B18</f>
        <v>440</v>
      </c>
    </row>
    <row r="26" spans="1:7" ht="15">
      <c r="B26" s="229" t="s">
        <v>116</v>
      </c>
      <c r="C26" s="231" t="s">
        <v>117</v>
      </c>
      <c r="D26" s="232"/>
      <c r="E26" s="236"/>
      <c r="F26" s="351">
        <v>0</v>
      </c>
    </row>
    <row r="27" spans="1:7" ht="15">
      <c r="B27" s="229" t="s">
        <v>118</v>
      </c>
      <c r="C27" s="231" t="s">
        <v>119</v>
      </c>
      <c r="D27" s="232"/>
      <c r="E27" s="236"/>
      <c r="F27" s="351">
        <v>0</v>
      </c>
    </row>
    <row r="28" spans="1:7" ht="15">
      <c r="B28" s="229" t="s">
        <v>120</v>
      </c>
      <c r="C28" s="231" t="s">
        <v>121</v>
      </c>
      <c r="D28" s="232"/>
      <c r="E28" s="237"/>
      <c r="F28" s="351">
        <v>0</v>
      </c>
    </row>
    <row r="29" spans="1:7" ht="15">
      <c r="B29" s="229" t="s">
        <v>122</v>
      </c>
      <c r="C29" s="231" t="s">
        <v>123</v>
      </c>
      <c r="D29" s="232"/>
      <c r="E29" s="237"/>
      <c r="F29" s="351">
        <v>0</v>
      </c>
    </row>
    <row r="30" spans="1:7" ht="15">
      <c r="B30" s="472" t="s">
        <v>124</v>
      </c>
      <c r="C30" s="473"/>
      <c r="D30" s="474"/>
      <c r="E30" s="236"/>
      <c r="F30" s="349">
        <f>TRUNC(SUM(F23:F29),2)</f>
        <v>3272.7</v>
      </c>
    </row>
    <row r="31" spans="1:7">
      <c r="B31" s="238"/>
      <c r="C31" s="238"/>
      <c r="D31" s="238"/>
      <c r="E31" s="238"/>
      <c r="F31" s="352"/>
      <c r="G31" s="240"/>
    </row>
    <row r="32" spans="1:7">
      <c r="B32" s="489" t="s">
        <v>125</v>
      </c>
      <c r="C32" s="489"/>
      <c r="D32" s="489"/>
      <c r="E32" s="489"/>
      <c r="F32" s="489"/>
    </row>
    <row r="33" spans="2:8">
      <c r="B33" s="472" t="s">
        <v>126</v>
      </c>
      <c r="C33" s="473"/>
      <c r="D33" s="474"/>
      <c r="E33" s="229" t="s">
        <v>20</v>
      </c>
      <c r="F33" s="349" t="s">
        <v>109</v>
      </c>
    </row>
    <row r="34" spans="2:8">
      <c r="B34" s="229" t="s">
        <v>110</v>
      </c>
      <c r="C34" s="231" t="s">
        <v>127</v>
      </c>
      <c r="D34" s="232"/>
      <c r="E34" s="241">
        <v>8.3299999999999999E-2</v>
      </c>
      <c r="F34" s="353">
        <f>$F$30*E34</f>
        <v>272.61590999999999</v>
      </c>
    </row>
    <row r="35" spans="2:8">
      <c r="B35" s="229" t="s">
        <v>112</v>
      </c>
      <c r="C35" s="231" t="s">
        <v>128</v>
      </c>
      <c r="D35" s="232"/>
      <c r="E35" s="241">
        <v>0.121</v>
      </c>
      <c r="F35" s="353">
        <f>E35*F30</f>
        <v>395.99669999999998</v>
      </c>
    </row>
    <row r="36" spans="2:8" ht="26.25" customHeight="1">
      <c r="B36" s="243" t="s">
        <v>114</v>
      </c>
      <c r="C36" s="490" t="s">
        <v>129</v>
      </c>
      <c r="D36" s="491"/>
      <c r="E36" s="244">
        <f>E48*E37</f>
        <v>7.518240000000001E-2</v>
      </c>
      <c r="F36" s="353">
        <f>SUM(F34:F35)*E36</f>
        <v>50.267900690063996</v>
      </c>
    </row>
    <row r="37" spans="2:8">
      <c r="B37" s="472" t="s">
        <v>130</v>
      </c>
      <c r="C37" s="473"/>
      <c r="D37" s="474"/>
      <c r="E37" s="245">
        <f>TRUNC(SUM(E34:E35),4)</f>
        <v>0.20430000000000001</v>
      </c>
      <c r="F37" s="349">
        <f>SUM(F34:F36)</f>
        <v>718.88051069006394</v>
      </c>
    </row>
    <row r="38" spans="2:8">
      <c r="B38" s="484"/>
      <c r="C38" s="484"/>
      <c r="D38" s="484"/>
      <c r="E38" s="484"/>
      <c r="F38" s="484"/>
    </row>
    <row r="39" spans="2:8">
      <c r="B39" s="492" t="s">
        <v>131</v>
      </c>
      <c r="C39" s="493"/>
      <c r="D39" s="494"/>
      <c r="E39" s="229" t="s">
        <v>20</v>
      </c>
      <c r="F39" s="349" t="s">
        <v>109</v>
      </c>
      <c r="G39" s="246"/>
      <c r="H39" s="247"/>
    </row>
    <row r="40" spans="2:8">
      <c r="B40" s="229" t="s">
        <v>110</v>
      </c>
      <c r="C40" s="231" t="s">
        <v>132</v>
      </c>
      <c r="D40" s="232"/>
      <c r="E40" s="354">
        <v>0.2</v>
      </c>
      <c r="F40" s="351">
        <f t="shared" ref="F40:F47" si="0">E40*$F$30</f>
        <v>654.54</v>
      </c>
      <c r="G40" s="249"/>
      <c r="H40" s="247"/>
    </row>
    <row r="41" spans="2:8">
      <c r="B41" s="229" t="s">
        <v>112</v>
      </c>
      <c r="C41" s="231" t="s">
        <v>133</v>
      </c>
      <c r="D41" s="232"/>
      <c r="E41" s="354">
        <v>2.5000000000000001E-2</v>
      </c>
      <c r="F41" s="351">
        <f t="shared" si="0"/>
        <v>81.817499999999995</v>
      </c>
      <c r="G41" s="246"/>
    </row>
    <row r="42" spans="2:8">
      <c r="B42" s="229" t="s">
        <v>114</v>
      </c>
      <c r="C42" s="231" t="s">
        <v>134</v>
      </c>
      <c r="D42" s="232"/>
      <c r="E42" s="354">
        <v>0.03</v>
      </c>
      <c r="F42" s="351">
        <f t="shared" si="0"/>
        <v>98.180999999999997</v>
      </c>
      <c r="G42" s="246"/>
    </row>
    <row r="43" spans="2:8">
      <c r="B43" s="229" t="s">
        <v>116</v>
      </c>
      <c r="C43" s="231" t="s">
        <v>135</v>
      </c>
      <c r="D43" s="232"/>
      <c r="E43" s="354">
        <v>1.4999999999999999E-2</v>
      </c>
      <c r="F43" s="351">
        <f t="shared" si="0"/>
        <v>49.090499999999999</v>
      </c>
    </row>
    <row r="44" spans="2:8">
      <c r="B44" s="229" t="s">
        <v>118</v>
      </c>
      <c r="C44" s="231" t="s">
        <v>136</v>
      </c>
      <c r="D44" s="232"/>
      <c r="E44" s="354">
        <v>0.01</v>
      </c>
      <c r="F44" s="351">
        <f t="shared" si="0"/>
        <v>32.726999999999997</v>
      </c>
    </row>
    <row r="45" spans="2:8">
      <c r="B45" s="229" t="s">
        <v>120</v>
      </c>
      <c r="C45" s="231" t="s">
        <v>137</v>
      </c>
      <c r="D45" s="232"/>
      <c r="E45" s="354">
        <v>6.0000000000000001E-3</v>
      </c>
      <c r="F45" s="351">
        <f t="shared" si="0"/>
        <v>19.636199999999999</v>
      </c>
    </row>
    <row r="46" spans="2:8">
      <c r="B46" s="229" t="s">
        <v>122</v>
      </c>
      <c r="C46" s="231" t="s">
        <v>138</v>
      </c>
      <c r="D46" s="232"/>
      <c r="E46" s="354">
        <v>2E-3</v>
      </c>
      <c r="F46" s="351">
        <f t="shared" si="0"/>
        <v>6.5453999999999999</v>
      </c>
    </row>
    <row r="47" spans="2:8">
      <c r="B47" s="229" t="s">
        <v>139</v>
      </c>
      <c r="C47" s="231" t="s">
        <v>140</v>
      </c>
      <c r="D47" s="232"/>
      <c r="E47" s="354">
        <v>0.08</v>
      </c>
      <c r="F47" s="351">
        <f t="shared" si="0"/>
        <v>261.81599999999997</v>
      </c>
    </row>
    <row r="48" spans="2:8">
      <c r="B48" s="472" t="s">
        <v>141</v>
      </c>
      <c r="C48" s="473"/>
      <c r="D48" s="474"/>
      <c r="E48" s="355">
        <f>SUM(E40:E47)</f>
        <v>0.36800000000000005</v>
      </c>
      <c r="F48" s="349">
        <f>TRUNC(SUM(F40:F47),2)</f>
        <v>1204.3499999999999</v>
      </c>
      <c r="G48" s="251"/>
    </row>
    <row r="49" spans="2:7">
      <c r="B49" s="495"/>
      <c r="C49" s="496"/>
      <c r="D49" s="496"/>
      <c r="E49" s="496"/>
      <c r="F49" s="497"/>
    </row>
    <row r="50" spans="2:7">
      <c r="B50" s="492" t="s">
        <v>142</v>
      </c>
      <c r="C50" s="493"/>
      <c r="D50" s="494"/>
      <c r="E50" s="245" t="s">
        <v>143</v>
      </c>
      <c r="F50" s="349" t="s">
        <v>109</v>
      </c>
    </row>
    <row r="51" spans="2:7">
      <c r="B51" s="229" t="s">
        <v>110</v>
      </c>
      <c r="C51" s="231" t="s">
        <v>144</v>
      </c>
      <c r="D51" s="232"/>
      <c r="E51" s="356">
        <v>0</v>
      </c>
      <c r="F51" s="351">
        <f>E51*22</f>
        <v>0</v>
      </c>
      <c r="G51" s="253"/>
    </row>
    <row r="52" spans="2:7">
      <c r="B52" s="229" t="s">
        <v>112</v>
      </c>
      <c r="C52" s="231" t="s">
        <v>145</v>
      </c>
      <c r="D52" s="232"/>
      <c r="E52" s="356">
        <v>0</v>
      </c>
      <c r="F52" s="351">
        <f>E52*22</f>
        <v>0</v>
      </c>
      <c r="G52" s="253"/>
    </row>
    <row r="53" spans="2:7">
      <c r="B53" s="229" t="s">
        <v>114</v>
      </c>
      <c r="C53" s="231" t="s">
        <v>146</v>
      </c>
      <c r="D53" s="232"/>
      <c r="E53" s="356">
        <v>0</v>
      </c>
      <c r="F53" s="351">
        <f t="shared" ref="F53" si="1">E53*22</f>
        <v>0</v>
      </c>
    </row>
    <row r="54" spans="2:7">
      <c r="B54" s="229" t="s">
        <v>116</v>
      </c>
      <c r="C54" s="231" t="s">
        <v>147</v>
      </c>
      <c r="D54" s="232"/>
      <c r="E54" s="356">
        <v>7.72</v>
      </c>
      <c r="F54" s="351">
        <f>E54</f>
        <v>7.72</v>
      </c>
    </row>
    <row r="55" spans="2:7">
      <c r="B55" s="472" t="s">
        <v>148</v>
      </c>
      <c r="C55" s="473"/>
      <c r="D55" s="473"/>
      <c r="E55" s="297"/>
      <c r="F55" s="349">
        <f>TRUNC(SUM(F51:F54),2)</f>
        <v>7.72</v>
      </c>
    </row>
    <row r="56" spans="2:7">
      <c r="B56" s="255"/>
      <c r="C56" s="255"/>
      <c r="D56" s="255"/>
      <c r="E56" s="298"/>
      <c r="F56" s="357"/>
    </row>
    <row r="57" spans="2:7">
      <c r="B57" s="258" t="s">
        <v>149</v>
      </c>
      <c r="C57" s="259"/>
      <c r="D57" s="259"/>
      <c r="E57" s="299"/>
      <c r="F57" s="358"/>
    </row>
    <row r="58" spans="2:7">
      <c r="B58" s="472" t="s">
        <v>150</v>
      </c>
      <c r="C58" s="473"/>
      <c r="D58" s="473"/>
      <c r="E58" s="474"/>
      <c r="F58" s="349" t="s">
        <v>109</v>
      </c>
    </row>
    <row r="59" spans="2:7">
      <c r="B59" s="229" t="s">
        <v>151</v>
      </c>
      <c r="C59" s="231" t="s">
        <v>152</v>
      </c>
      <c r="D59" s="232"/>
      <c r="E59" s="262"/>
      <c r="F59" s="351">
        <f>F37</f>
        <v>718.88051069006394</v>
      </c>
    </row>
    <row r="60" spans="2:7">
      <c r="B60" s="229" t="s">
        <v>153</v>
      </c>
      <c r="C60" s="231" t="s">
        <v>154</v>
      </c>
      <c r="D60" s="232"/>
      <c r="E60" s="262"/>
      <c r="F60" s="351">
        <f>F48</f>
        <v>1204.3499999999999</v>
      </c>
    </row>
    <row r="61" spans="2:7">
      <c r="B61" s="229" t="s">
        <v>155</v>
      </c>
      <c r="C61" s="231" t="s">
        <v>156</v>
      </c>
      <c r="D61" s="232"/>
      <c r="E61" s="262"/>
      <c r="F61" s="351">
        <f>F55</f>
        <v>7.72</v>
      </c>
    </row>
    <row r="62" spans="2:7">
      <c r="B62" s="472" t="s">
        <v>157</v>
      </c>
      <c r="C62" s="473"/>
      <c r="D62" s="473"/>
      <c r="E62" s="296"/>
      <c r="F62" s="359">
        <f>TRUNC(SUM(F59:F61),2)</f>
        <v>1930.95</v>
      </c>
    </row>
    <row r="63" spans="2:7">
      <c r="B63" s="484"/>
      <c r="C63" s="484"/>
      <c r="D63" s="484"/>
      <c r="E63" s="484"/>
      <c r="F63" s="484"/>
    </row>
    <row r="64" spans="2:7">
      <c r="B64" s="485" t="s">
        <v>158</v>
      </c>
      <c r="C64" s="486"/>
      <c r="D64" s="486"/>
      <c r="E64" s="486"/>
      <c r="F64" s="486"/>
    </row>
    <row r="65" spans="2:6">
      <c r="B65" s="229">
        <v>3</v>
      </c>
      <c r="C65" s="472" t="s">
        <v>159</v>
      </c>
      <c r="D65" s="474"/>
      <c r="E65" s="229" t="s">
        <v>20</v>
      </c>
      <c r="F65" s="349" t="s">
        <v>109</v>
      </c>
    </row>
    <row r="66" spans="2:6">
      <c r="B66" s="229" t="s">
        <v>110</v>
      </c>
      <c r="C66" s="231" t="s">
        <v>160</v>
      </c>
      <c r="D66" s="232"/>
      <c r="E66" s="241">
        <v>4.3099999999999999E-2</v>
      </c>
      <c r="F66" s="351">
        <f>$F$30*E66</f>
        <v>141.05337</v>
      </c>
    </row>
    <row r="67" spans="2:6">
      <c r="B67" s="229" t="s">
        <v>112</v>
      </c>
      <c r="C67" s="231" t="s">
        <v>161</v>
      </c>
      <c r="D67" s="232"/>
      <c r="E67" s="265">
        <f>E47*E66</f>
        <v>3.4480000000000001E-3</v>
      </c>
      <c r="F67" s="351">
        <f>E67*F30</f>
        <v>11.2842696</v>
      </c>
    </row>
    <row r="68" spans="2:6">
      <c r="B68" s="229" t="s">
        <v>114</v>
      </c>
      <c r="C68" s="231" t="s">
        <v>162</v>
      </c>
      <c r="D68" s="232"/>
      <c r="E68" s="241">
        <f>E47*50%*E66</f>
        <v>1.7240000000000001E-3</v>
      </c>
      <c r="F68" s="351">
        <f>$F$30*E68</f>
        <v>5.6421348</v>
      </c>
    </row>
    <row r="69" spans="2:6">
      <c r="B69" s="229" t="s">
        <v>116</v>
      </c>
      <c r="C69" s="231" t="s">
        <v>163</v>
      </c>
      <c r="D69" s="232"/>
      <c r="E69" s="241">
        <v>2.7699999999999999E-2</v>
      </c>
      <c r="F69" s="351">
        <f>$F$30*E69</f>
        <v>90.653789999999987</v>
      </c>
    </row>
    <row r="70" spans="2:6">
      <c r="B70" s="229" t="s">
        <v>118</v>
      </c>
      <c r="C70" s="231" t="s">
        <v>164</v>
      </c>
      <c r="D70" s="232"/>
      <c r="E70" s="266">
        <f>E48*E69</f>
        <v>1.0193600000000001E-2</v>
      </c>
      <c r="F70" s="351">
        <f>$F$30*E70</f>
        <v>33.360594720000002</v>
      </c>
    </row>
    <row r="71" spans="2:6">
      <c r="B71" s="229" t="s">
        <v>120</v>
      </c>
      <c r="C71" s="231" t="s">
        <v>165</v>
      </c>
      <c r="D71" s="232"/>
      <c r="E71" s="241">
        <f>E47*50%*E69</f>
        <v>1.108E-3</v>
      </c>
      <c r="F71" s="351">
        <f>E71*F30</f>
        <v>3.6261516</v>
      </c>
    </row>
    <row r="72" spans="2:6">
      <c r="B72" s="472" t="s">
        <v>166</v>
      </c>
      <c r="C72" s="473"/>
      <c r="D72" s="474"/>
      <c r="E72" s="245">
        <f>TRUNC(SUM(E66:E71),4)</f>
        <v>8.72E-2</v>
      </c>
      <c r="F72" s="349">
        <f>TRUNC(SUM(F66:F71),2)</f>
        <v>285.62</v>
      </c>
    </row>
    <row r="73" spans="2:6">
      <c r="B73" s="473"/>
      <c r="C73" s="473"/>
      <c r="D73" s="473"/>
      <c r="E73" s="473"/>
      <c r="F73" s="473"/>
    </row>
    <row r="74" spans="2:6">
      <c r="B74" s="485" t="s">
        <v>167</v>
      </c>
      <c r="C74" s="486"/>
      <c r="D74" s="486"/>
      <c r="E74" s="486"/>
      <c r="F74" s="486"/>
    </row>
    <row r="75" spans="2:6">
      <c r="B75" s="472" t="s">
        <v>168</v>
      </c>
      <c r="C75" s="473"/>
      <c r="D75" s="474"/>
      <c r="E75" s="229" t="s">
        <v>20</v>
      </c>
      <c r="F75" s="349" t="s">
        <v>109</v>
      </c>
    </row>
    <row r="76" spans="2:6">
      <c r="B76" s="229" t="s">
        <v>110</v>
      </c>
      <c r="C76" s="231" t="s">
        <v>169</v>
      </c>
      <c r="D76" s="232"/>
      <c r="E76" s="241">
        <v>0.121</v>
      </c>
      <c r="F76" s="351">
        <f>($F$30*E76)/12</f>
        <v>32.999724999999998</v>
      </c>
    </row>
    <row r="77" spans="2:6">
      <c r="B77" s="229" t="s">
        <v>112</v>
      </c>
      <c r="C77" s="231" t="s">
        <v>170</v>
      </c>
      <c r="D77" s="232"/>
      <c r="E77" s="241">
        <v>6.7999999999999996E-3</v>
      </c>
      <c r="F77" s="351">
        <f t="shared" ref="F77:F80" si="2">$F$30*E77</f>
        <v>22.254359999999998</v>
      </c>
    </row>
    <row r="78" spans="2:6">
      <c r="B78" s="229" t="s">
        <v>114</v>
      </c>
      <c r="C78" s="231" t="s">
        <v>171</v>
      </c>
      <c r="D78" s="232"/>
      <c r="E78" s="241">
        <v>1.2999999999999999E-3</v>
      </c>
      <c r="F78" s="351">
        <f t="shared" si="2"/>
        <v>4.2545099999999998</v>
      </c>
    </row>
    <row r="79" spans="2:6">
      <c r="B79" s="229" t="s">
        <v>116</v>
      </c>
      <c r="C79" s="231" t="s">
        <v>172</v>
      </c>
      <c r="D79" s="232"/>
      <c r="E79" s="241">
        <v>6.4999999999999997E-3</v>
      </c>
      <c r="F79" s="351">
        <f t="shared" si="2"/>
        <v>21.272549999999999</v>
      </c>
    </row>
    <row r="80" spans="2:6">
      <c r="B80" s="229" t="s">
        <v>118</v>
      </c>
      <c r="C80" s="231" t="s">
        <v>173</v>
      </c>
      <c r="D80" s="232"/>
      <c r="E80" s="241">
        <v>0</v>
      </c>
      <c r="F80" s="351">
        <f t="shared" si="2"/>
        <v>0</v>
      </c>
    </row>
    <row r="81" spans="2:6">
      <c r="B81" s="229" t="s">
        <v>120</v>
      </c>
      <c r="C81" s="231" t="s">
        <v>174</v>
      </c>
      <c r="D81" s="232"/>
      <c r="E81" s="265">
        <f>E48</f>
        <v>0.36800000000000005</v>
      </c>
      <c r="F81" s="351">
        <f>SUM(F76:F80)*E81</f>
        <v>29.727461360000003</v>
      </c>
    </row>
    <row r="82" spans="2:6">
      <c r="B82" s="472" t="s">
        <v>175</v>
      </c>
      <c r="C82" s="473"/>
      <c r="D82" s="474"/>
      <c r="E82" s="245"/>
      <c r="F82" s="349">
        <f>TRUNC(SUM(F76:F81),2)</f>
        <v>110.5</v>
      </c>
    </row>
    <row r="83" spans="2:6">
      <c r="B83" s="484"/>
      <c r="C83" s="484"/>
      <c r="D83" s="484"/>
      <c r="E83" s="484"/>
      <c r="F83" s="484"/>
    </row>
    <row r="84" spans="2:6">
      <c r="B84" s="472" t="s">
        <v>176</v>
      </c>
      <c r="C84" s="473"/>
      <c r="D84" s="474"/>
      <c r="E84" s="229" t="s">
        <v>20</v>
      </c>
      <c r="F84" s="349" t="s">
        <v>109</v>
      </c>
    </row>
    <row r="85" spans="2:6">
      <c r="B85" s="229" t="s">
        <v>110</v>
      </c>
      <c r="C85" s="231" t="s">
        <v>177</v>
      </c>
      <c r="D85" s="232"/>
      <c r="E85" s="241">
        <v>0.05</v>
      </c>
      <c r="F85" s="351">
        <f t="shared" ref="F85:F86" si="3">$F$30*E85</f>
        <v>163.63499999999999</v>
      </c>
    </row>
    <row r="86" spans="2:6">
      <c r="B86" s="229" t="s">
        <v>112</v>
      </c>
      <c r="C86" s="231" t="s">
        <v>178</v>
      </c>
      <c r="D86" s="232"/>
      <c r="E86" s="265">
        <f>E81*E87</f>
        <v>1.8400000000000003E-2</v>
      </c>
      <c r="F86" s="351">
        <f t="shared" si="3"/>
        <v>60.217680000000009</v>
      </c>
    </row>
    <row r="87" spans="2:6">
      <c r="B87" s="472" t="s">
        <v>179</v>
      </c>
      <c r="C87" s="473"/>
      <c r="D87" s="474"/>
      <c r="E87" s="245">
        <f>TRUNC(SUM(E85),4)</f>
        <v>0.05</v>
      </c>
      <c r="F87" s="349">
        <f>TRUNC(SUM(F85:F86),2)</f>
        <v>223.85</v>
      </c>
    </row>
    <row r="88" spans="2:6">
      <c r="B88" s="484"/>
      <c r="C88" s="484"/>
      <c r="D88" s="484"/>
      <c r="E88" s="484"/>
      <c r="F88" s="484"/>
    </row>
    <row r="89" spans="2:6">
      <c r="B89" s="487" t="s">
        <v>180</v>
      </c>
      <c r="C89" s="488"/>
      <c r="D89" s="488"/>
      <c r="E89" s="488"/>
      <c r="F89" s="488"/>
    </row>
    <row r="90" spans="2:6">
      <c r="B90" s="472" t="s">
        <v>181</v>
      </c>
      <c r="C90" s="473"/>
      <c r="D90" s="473"/>
      <c r="E90" s="474"/>
      <c r="F90" s="349" t="s">
        <v>109</v>
      </c>
    </row>
    <row r="91" spans="2:6">
      <c r="B91" s="229" t="s">
        <v>182</v>
      </c>
      <c r="C91" s="231" t="s">
        <v>170</v>
      </c>
      <c r="D91" s="232"/>
      <c r="E91" s="262"/>
      <c r="F91" s="351">
        <f>F82</f>
        <v>110.5</v>
      </c>
    </row>
    <row r="92" spans="2:6">
      <c r="B92" s="229" t="s">
        <v>183</v>
      </c>
      <c r="C92" s="231" t="s">
        <v>184</v>
      </c>
      <c r="D92" s="232"/>
      <c r="E92" s="262"/>
      <c r="F92" s="351">
        <f>F87</f>
        <v>223.85</v>
      </c>
    </row>
    <row r="93" spans="2:6">
      <c r="B93" s="472" t="s">
        <v>185</v>
      </c>
      <c r="C93" s="473"/>
      <c r="D93" s="473"/>
      <c r="E93" s="474"/>
      <c r="F93" s="359">
        <f>TRUNC(SUM(F91:F92),2)</f>
        <v>334.35</v>
      </c>
    </row>
    <row r="94" spans="2:6">
      <c r="B94" s="484"/>
      <c r="C94" s="484"/>
      <c r="D94" s="484"/>
      <c r="E94" s="484"/>
      <c r="F94" s="484"/>
    </row>
    <row r="95" spans="2:6">
      <c r="B95" s="485" t="s">
        <v>186</v>
      </c>
      <c r="C95" s="486"/>
      <c r="D95" s="486"/>
      <c r="E95" s="486"/>
      <c r="F95" s="486"/>
    </row>
    <row r="96" spans="2:6">
      <c r="B96" s="229">
        <v>5</v>
      </c>
      <c r="C96" s="472" t="s">
        <v>187</v>
      </c>
      <c r="D96" s="474"/>
      <c r="E96" s="229"/>
      <c r="F96" s="349" t="s">
        <v>109</v>
      </c>
    </row>
    <row r="97" spans="2:7">
      <c r="B97" s="229" t="s">
        <v>110</v>
      </c>
      <c r="C97" s="231" t="s">
        <v>188</v>
      </c>
      <c r="D97" s="232"/>
      <c r="E97" s="234" t="s">
        <v>189</v>
      </c>
      <c r="F97" s="351">
        <v>0</v>
      </c>
    </row>
    <row r="98" spans="2:7">
      <c r="B98" s="229" t="s">
        <v>112</v>
      </c>
      <c r="C98" s="231" t="s">
        <v>190</v>
      </c>
      <c r="D98" s="232"/>
      <c r="E98" s="234" t="s">
        <v>189</v>
      </c>
      <c r="F98" s="351">
        <v>0</v>
      </c>
    </row>
    <row r="99" spans="2:7">
      <c r="B99" s="300" t="s">
        <v>114</v>
      </c>
      <c r="C99" s="231" t="s">
        <v>191</v>
      </c>
      <c r="D99" s="232"/>
      <c r="E99" s="234"/>
      <c r="F99" s="351">
        <v>0</v>
      </c>
    </row>
    <row r="100" spans="2:7">
      <c r="B100" s="472" t="s">
        <v>192</v>
      </c>
      <c r="C100" s="473"/>
      <c r="D100" s="474"/>
      <c r="E100" s="245" t="s">
        <v>189</v>
      </c>
      <c r="F100" s="349">
        <f>TRUNC(SUM(F97:F99),2)</f>
        <v>0</v>
      </c>
    </row>
    <row r="101" spans="2:7">
      <c r="B101" s="484"/>
      <c r="C101" s="484"/>
      <c r="D101" s="484"/>
      <c r="E101" s="484"/>
      <c r="F101" s="484"/>
    </row>
    <row r="102" spans="2:7">
      <c r="B102" s="485" t="s">
        <v>193</v>
      </c>
      <c r="C102" s="486"/>
      <c r="D102" s="486"/>
      <c r="E102" s="486"/>
      <c r="F102" s="486"/>
    </row>
    <row r="103" spans="2:7">
      <c r="B103" s="229">
        <v>6</v>
      </c>
      <c r="C103" s="472" t="s">
        <v>194</v>
      </c>
      <c r="D103" s="474"/>
      <c r="E103" s="243" t="s">
        <v>20</v>
      </c>
      <c r="F103" s="349" t="s">
        <v>109</v>
      </c>
    </row>
    <row r="104" spans="2:7">
      <c r="B104" s="229" t="s">
        <v>110</v>
      </c>
      <c r="C104" s="231" t="s">
        <v>195</v>
      </c>
      <c r="D104" s="232"/>
      <c r="E104" s="268">
        <v>0</v>
      </c>
      <c r="F104" s="351">
        <f>TRUNC(E104*F128,2)</f>
        <v>0</v>
      </c>
    </row>
    <row r="105" spans="2:7">
      <c r="B105" s="229" t="s">
        <v>112</v>
      </c>
      <c r="C105" s="231" t="s">
        <v>50</v>
      </c>
      <c r="D105" s="232"/>
      <c r="E105" s="268">
        <v>0</v>
      </c>
      <c r="F105" s="351">
        <f>TRUNC(E105*(F104+F128),2)</f>
        <v>0</v>
      </c>
    </row>
    <row r="106" spans="2:7" ht="15">
      <c r="B106" s="229" t="s">
        <v>114</v>
      </c>
      <c r="C106" s="269" t="s">
        <v>196</v>
      </c>
      <c r="D106" s="270"/>
      <c r="E106" s="271"/>
      <c r="F106" s="351"/>
    </row>
    <row r="107" spans="2:7" ht="15">
      <c r="B107" s="229" t="s">
        <v>197</v>
      </c>
      <c r="C107" s="231" t="s">
        <v>198</v>
      </c>
      <c r="D107" s="232"/>
      <c r="E107" s="272">
        <v>0</v>
      </c>
      <c r="F107" s="351">
        <f>TRUNC(E107*F117,2)</f>
        <v>0</v>
      </c>
    </row>
    <row r="108" spans="2:7" ht="15">
      <c r="B108" s="229" t="s">
        <v>199</v>
      </c>
      <c r="C108" s="231" t="s">
        <v>200</v>
      </c>
      <c r="D108" s="232"/>
      <c r="E108" s="272">
        <v>0</v>
      </c>
      <c r="F108" s="351">
        <f>TRUNC(E108*F117,2)</f>
        <v>0</v>
      </c>
    </row>
    <row r="109" spans="2:7" ht="15">
      <c r="B109" s="229" t="s">
        <v>201</v>
      </c>
      <c r="C109" s="231" t="s">
        <v>202</v>
      </c>
      <c r="D109" s="232"/>
      <c r="E109" s="272">
        <v>0</v>
      </c>
      <c r="F109" s="351">
        <f>TRUNC(E109*F117,2)</f>
        <v>0</v>
      </c>
    </row>
    <row r="110" spans="2:7" ht="15">
      <c r="B110" s="472" t="s">
        <v>203</v>
      </c>
      <c r="C110" s="473"/>
      <c r="D110" s="474"/>
      <c r="E110" s="271">
        <f>SUM(E104:E109)</f>
        <v>0</v>
      </c>
      <c r="F110" s="359">
        <f>TRUNC(SUM(F104:F109),2)</f>
        <v>0</v>
      </c>
    </row>
    <row r="111" spans="2:7">
      <c r="G111" s="273"/>
    </row>
    <row r="112" spans="2:7">
      <c r="B112" s="274" t="s">
        <v>204</v>
      </c>
      <c r="C112" s="275" t="s">
        <v>205</v>
      </c>
      <c r="D112" s="275"/>
      <c r="E112" s="276">
        <f>TRUNC(E107+E108+E109,4)</f>
        <v>0</v>
      </c>
      <c r="F112" s="360"/>
    </row>
    <row r="113" spans="2:7">
      <c r="B113" s="278"/>
      <c r="C113" s="279">
        <v>100</v>
      </c>
      <c r="D113" s="279"/>
      <c r="E113" s="280"/>
      <c r="F113" s="361"/>
    </row>
    <row r="114" spans="2:7">
      <c r="B114" s="282"/>
      <c r="C114" s="279"/>
      <c r="D114" s="279"/>
      <c r="E114" s="283"/>
      <c r="F114" s="362"/>
    </row>
    <row r="115" spans="2:7">
      <c r="B115" s="278" t="s">
        <v>206</v>
      </c>
      <c r="C115" s="285" t="s">
        <v>207</v>
      </c>
      <c r="D115" s="285"/>
      <c r="E115" s="283"/>
      <c r="F115" s="362">
        <f>TRUNC(F128+F104+F105,2)</f>
        <v>5823.62</v>
      </c>
    </row>
    <row r="116" spans="2:7">
      <c r="B116" s="278"/>
      <c r="C116" s="279"/>
      <c r="D116" s="279"/>
      <c r="E116" s="283"/>
      <c r="F116" s="362"/>
    </row>
    <row r="117" spans="2:7">
      <c r="B117" s="278" t="s">
        <v>208</v>
      </c>
      <c r="C117" s="285" t="s">
        <v>209</v>
      </c>
      <c r="D117" s="285"/>
      <c r="E117" s="283"/>
      <c r="F117" s="362">
        <f>F115/(1-E112)</f>
        <v>5823.62</v>
      </c>
    </row>
    <row r="118" spans="2:7">
      <c r="B118" s="278"/>
      <c r="C118" s="279"/>
      <c r="D118" s="279"/>
      <c r="E118" s="283"/>
      <c r="F118" s="362"/>
    </row>
    <row r="119" spans="2:7">
      <c r="B119" s="286"/>
      <c r="C119" s="287" t="s">
        <v>210</v>
      </c>
      <c r="D119" s="287"/>
      <c r="E119" s="288"/>
      <c r="F119" s="363">
        <f>TRUNC(F117-F115,2)</f>
        <v>0</v>
      </c>
    </row>
    <row r="120" spans="2:7">
      <c r="G120" s="273"/>
    </row>
    <row r="121" spans="2:7">
      <c r="B121" s="487" t="s">
        <v>211</v>
      </c>
      <c r="C121" s="488"/>
      <c r="D121" s="488"/>
      <c r="E121" s="488"/>
      <c r="F121" s="488"/>
      <c r="G121" s="290"/>
    </row>
    <row r="122" spans="2:7">
      <c r="B122" s="472" t="s">
        <v>212</v>
      </c>
      <c r="C122" s="473"/>
      <c r="D122" s="473"/>
      <c r="E122" s="474"/>
      <c r="F122" s="349" t="s">
        <v>109</v>
      </c>
    </row>
    <row r="123" spans="2:7">
      <c r="B123" s="234" t="s">
        <v>110</v>
      </c>
      <c r="C123" s="231" t="str">
        <f>B21</f>
        <v>MÓDULO 1 - COMPOSIÇÃO DA REMUNERAÇÃO</v>
      </c>
      <c r="D123" s="232"/>
      <c r="E123" s="262"/>
      <c r="F123" s="351">
        <f>F30</f>
        <v>3272.7</v>
      </c>
    </row>
    <row r="124" spans="2:7">
      <c r="B124" s="234" t="s">
        <v>112</v>
      </c>
      <c r="C124" s="231" t="str">
        <f>B32</f>
        <v>MÓDULO 2 – ENCARGOS E BENEFÍCIOS ANUAIS, MENSAIS E DIÁRIOS</v>
      </c>
      <c r="D124" s="232"/>
      <c r="E124" s="262"/>
      <c r="F124" s="351">
        <f>F62</f>
        <v>1930.95</v>
      </c>
    </row>
    <row r="125" spans="2:7">
      <c r="B125" s="234" t="s">
        <v>114</v>
      </c>
      <c r="C125" s="231" t="str">
        <f>B64</f>
        <v>MÓDULO 3 – PROVISÃO PARA RESCISÃO</v>
      </c>
      <c r="D125" s="232"/>
      <c r="E125" s="262"/>
      <c r="F125" s="351">
        <f>F72</f>
        <v>285.62</v>
      </c>
      <c r="G125" s="290"/>
    </row>
    <row r="126" spans="2:7">
      <c r="B126" s="234" t="s">
        <v>116</v>
      </c>
      <c r="C126" s="231" t="str">
        <f>B74</f>
        <v>MÓDULO 4 – CUSTO DE REPOSIÇÃO DO PROFISSIONAL AUSENTE</v>
      </c>
      <c r="D126" s="232"/>
      <c r="E126" s="262"/>
      <c r="F126" s="351">
        <f>F93</f>
        <v>334.35</v>
      </c>
      <c r="G126" s="290"/>
    </row>
    <row r="127" spans="2:7">
      <c r="B127" s="234" t="s">
        <v>118</v>
      </c>
      <c r="C127" s="231" t="str">
        <f>B95</f>
        <v>MÓDULO 5 – INSUMOS DIVERSOS</v>
      </c>
      <c r="D127" s="232"/>
      <c r="E127" s="262"/>
      <c r="F127" s="351">
        <f>F100</f>
        <v>0</v>
      </c>
    </row>
    <row r="128" spans="2:7">
      <c r="B128" s="229"/>
      <c r="C128" s="269" t="s">
        <v>213</v>
      </c>
      <c r="D128" s="270"/>
      <c r="E128" s="296"/>
      <c r="F128" s="359">
        <f>TRUNC(SUM(F123:F127),2)</f>
        <v>5823.62</v>
      </c>
      <c r="G128" s="273"/>
    </row>
    <row r="129" spans="2:25">
      <c r="B129" s="234" t="s">
        <v>120</v>
      </c>
      <c r="C129" s="231" t="str">
        <f>B102</f>
        <v>MÓDULO 6 – CUSTOS INDIRETOS, TRIBUTOS E LUCRO</v>
      </c>
      <c r="D129" s="232"/>
      <c r="E129" s="262"/>
      <c r="F129" s="351">
        <f>F110</f>
        <v>0</v>
      </c>
    </row>
    <row r="130" spans="2:25">
      <c r="B130" s="269" t="s">
        <v>214</v>
      </c>
      <c r="C130" s="270"/>
      <c r="D130" s="270"/>
      <c r="E130" s="296"/>
      <c r="F130" s="359">
        <f>TRUNC(SUM(F128:F129),2)</f>
        <v>5823.62</v>
      </c>
    </row>
    <row r="131" spans="2:25" ht="15.75" customHeight="1" thickBot="1">
      <c r="B131" s="238"/>
      <c r="C131" s="238"/>
      <c r="D131" s="238"/>
      <c r="E131" s="238"/>
      <c r="F131" s="352"/>
      <c r="J131" s="273"/>
    </row>
    <row r="132" spans="2:25" ht="13.5" thickBot="1">
      <c r="B132" s="475" t="s">
        <v>215</v>
      </c>
      <c r="C132" s="476"/>
      <c r="D132" s="476"/>
      <c r="E132" s="477"/>
      <c r="F132" s="364">
        <v>1</v>
      </c>
    </row>
    <row r="133" spans="2:25" ht="13.5" thickBot="1"/>
    <row r="134" spans="2:25" ht="15.75" thickBot="1">
      <c r="B134" s="478" t="s">
        <v>216</v>
      </c>
      <c r="C134" s="479"/>
      <c r="D134" s="479"/>
      <c r="E134" s="480"/>
      <c r="F134" s="365">
        <f>F132*F130</f>
        <v>5823.62</v>
      </c>
      <c r="V134" s="481"/>
      <c r="W134" s="482"/>
      <c r="X134" s="482"/>
      <c r="Y134" s="483"/>
    </row>
    <row r="135" spans="2:25" ht="13.5" thickBot="1">
      <c r="B135" s="478" t="s">
        <v>217</v>
      </c>
      <c r="C135" s="479"/>
      <c r="D135" s="479"/>
      <c r="E135" s="480"/>
      <c r="F135" s="365">
        <f>F134/176</f>
        <v>33.088749999999997</v>
      </c>
    </row>
  </sheetData>
  <protectedRanges>
    <protectedRange sqref="C12" name="Intervalo1_1_1"/>
  </protectedRanges>
  <mergeCells count="61">
    <mergeCell ref="B7:C7"/>
    <mergeCell ref="E7:F7"/>
    <mergeCell ref="B2:F2"/>
    <mergeCell ref="A4:F4"/>
    <mergeCell ref="B5:F5"/>
    <mergeCell ref="B6:C6"/>
    <mergeCell ref="E6:F6"/>
    <mergeCell ref="B30:D30"/>
    <mergeCell ref="B8:F8"/>
    <mergeCell ref="B10:C10"/>
    <mergeCell ref="D10:E10"/>
    <mergeCell ref="D12:F12"/>
    <mergeCell ref="D14:F14"/>
    <mergeCell ref="D16:F16"/>
    <mergeCell ref="B18:C18"/>
    <mergeCell ref="D18:F18"/>
    <mergeCell ref="B20:F20"/>
    <mergeCell ref="B21:F21"/>
    <mergeCell ref="C22:E22"/>
    <mergeCell ref="B87:D87"/>
    <mergeCell ref="B62:D62"/>
    <mergeCell ref="B32:F32"/>
    <mergeCell ref="B33:D33"/>
    <mergeCell ref="C36:D36"/>
    <mergeCell ref="B37:D37"/>
    <mergeCell ref="B38:F38"/>
    <mergeCell ref="B39:D39"/>
    <mergeCell ref="B48:D48"/>
    <mergeCell ref="B49:F49"/>
    <mergeCell ref="B50:D50"/>
    <mergeCell ref="B55:D55"/>
    <mergeCell ref="B58:E58"/>
    <mergeCell ref="B135:E135"/>
    <mergeCell ref="B121:F121"/>
    <mergeCell ref="B89:F89"/>
    <mergeCell ref="B90:E90"/>
    <mergeCell ref="B93:E93"/>
    <mergeCell ref="B94:F94"/>
    <mergeCell ref="B95:F95"/>
    <mergeCell ref="C96:D96"/>
    <mergeCell ref="B100:D100"/>
    <mergeCell ref="B101:F101"/>
    <mergeCell ref="B102:F102"/>
    <mergeCell ref="C103:D103"/>
    <mergeCell ref="B110:D110"/>
    <mergeCell ref="B1:F1"/>
    <mergeCell ref="B122:E122"/>
    <mergeCell ref="B132:E132"/>
    <mergeCell ref="B134:E134"/>
    <mergeCell ref="V134:Y134"/>
    <mergeCell ref="B88:F88"/>
    <mergeCell ref="B63:F63"/>
    <mergeCell ref="B64:F64"/>
    <mergeCell ref="C65:D65"/>
    <mergeCell ref="B72:D72"/>
    <mergeCell ref="B73:F73"/>
    <mergeCell ref="B74:F74"/>
    <mergeCell ref="B75:D75"/>
    <mergeCell ref="B82:D82"/>
    <mergeCell ref="B83:F83"/>
    <mergeCell ref="B84:D84"/>
  </mergeCells>
  <dataValidations disablePrompts="1" count="3">
    <dataValidation allowBlank="1" showInputMessage="1" showErrorMessage="1" promptTitle="C.B.O:" prompt="Insira  O NÚMERO  da C.B.O cadastrada no Ministério do Trabalho e Emprego." sqref="D12:F12 IZ12:JB12 SV12:SX12 ACR12:ACT12 AMN12:AMP12 AWJ12:AWL12 BGF12:BGH12 BQB12:BQD12 BZX12:BZZ12 CJT12:CJV12 CTP12:CTR12 DDL12:DDN12 DNH12:DNJ12 DXD12:DXF12 EGZ12:EHB12 EQV12:EQX12 FAR12:FAT12 FKN12:FKP12 FUJ12:FUL12 GEF12:GEH12 GOB12:GOD12 GXX12:GXZ12 HHT12:HHV12 HRP12:HRR12 IBL12:IBN12 ILH12:ILJ12 IVD12:IVF12 JEZ12:JFB12 JOV12:JOX12 JYR12:JYT12 KIN12:KIP12 KSJ12:KSL12 LCF12:LCH12 LMB12:LMD12 LVX12:LVZ12 MFT12:MFV12 MPP12:MPR12 MZL12:MZN12 NJH12:NJJ12 NTD12:NTF12 OCZ12:ODB12 OMV12:OMX12 OWR12:OWT12 PGN12:PGP12 PQJ12:PQL12 QAF12:QAH12 QKB12:QKD12 QTX12:QTZ12 RDT12:RDV12 RNP12:RNR12 RXL12:RXN12 SHH12:SHJ12 SRD12:SRF12 TAZ12:TBB12 TKV12:TKX12 TUR12:TUT12 UEN12:UEP12 UOJ12:UOL12 UYF12:UYH12 VIB12:VID12 VRX12:VRZ12 WBT12:WBV12 WLP12:WLR12 WVL12:WVN12 D65549:F65549 IZ65549:JB65549 SV65549:SX65549 ACR65549:ACT65549 AMN65549:AMP65549 AWJ65549:AWL65549 BGF65549:BGH65549 BQB65549:BQD65549 BZX65549:BZZ65549 CJT65549:CJV65549 CTP65549:CTR65549 DDL65549:DDN65549 DNH65549:DNJ65549 DXD65549:DXF65549 EGZ65549:EHB65549 EQV65549:EQX65549 FAR65549:FAT65549 FKN65549:FKP65549 FUJ65549:FUL65549 GEF65549:GEH65549 GOB65549:GOD65549 GXX65549:GXZ65549 HHT65549:HHV65549 HRP65549:HRR65549 IBL65549:IBN65549 ILH65549:ILJ65549 IVD65549:IVF65549 JEZ65549:JFB65549 JOV65549:JOX65549 JYR65549:JYT65549 KIN65549:KIP65549 KSJ65549:KSL65549 LCF65549:LCH65549 LMB65549:LMD65549 LVX65549:LVZ65549 MFT65549:MFV65549 MPP65549:MPR65549 MZL65549:MZN65549 NJH65549:NJJ65549 NTD65549:NTF65549 OCZ65549:ODB65549 OMV65549:OMX65549 OWR65549:OWT65549 PGN65549:PGP65549 PQJ65549:PQL65549 QAF65549:QAH65549 QKB65549:QKD65549 QTX65549:QTZ65549 RDT65549:RDV65549 RNP65549:RNR65549 RXL65549:RXN65549 SHH65549:SHJ65549 SRD65549:SRF65549 TAZ65549:TBB65549 TKV65549:TKX65549 TUR65549:TUT65549 UEN65549:UEP65549 UOJ65549:UOL65549 UYF65549:UYH65549 VIB65549:VID65549 VRX65549:VRZ65549 WBT65549:WBV65549 WLP65549:WLR65549 WVL65549:WVN65549 D131085:F131085 IZ131085:JB131085 SV131085:SX131085 ACR131085:ACT131085 AMN131085:AMP131085 AWJ131085:AWL131085 BGF131085:BGH131085 BQB131085:BQD131085 BZX131085:BZZ131085 CJT131085:CJV131085 CTP131085:CTR131085 DDL131085:DDN131085 DNH131085:DNJ131085 DXD131085:DXF131085 EGZ131085:EHB131085 EQV131085:EQX131085 FAR131085:FAT131085 FKN131085:FKP131085 FUJ131085:FUL131085 GEF131085:GEH131085 GOB131085:GOD131085 GXX131085:GXZ131085 HHT131085:HHV131085 HRP131085:HRR131085 IBL131085:IBN131085 ILH131085:ILJ131085 IVD131085:IVF131085 JEZ131085:JFB131085 JOV131085:JOX131085 JYR131085:JYT131085 KIN131085:KIP131085 KSJ131085:KSL131085 LCF131085:LCH131085 LMB131085:LMD131085 LVX131085:LVZ131085 MFT131085:MFV131085 MPP131085:MPR131085 MZL131085:MZN131085 NJH131085:NJJ131085 NTD131085:NTF131085 OCZ131085:ODB131085 OMV131085:OMX131085 OWR131085:OWT131085 PGN131085:PGP131085 PQJ131085:PQL131085 QAF131085:QAH131085 QKB131085:QKD131085 QTX131085:QTZ131085 RDT131085:RDV131085 RNP131085:RNR131085 RXL131085:RXN131085 SHH131085:SHJ131085 SRD131085:SRF131085 TAZ131085:TBB131085 TKV131085:TKX131085 TUR131085:TUT131085 UEN131085:UEP131085 UOJ131085:UOL131085 UYF131085:UYH131085 VIB131085:VID131085 VRX131085:VRZ131085 WBT131085:WBV131085 WLP131085:WLR131085 WVL131085:WVN131085 D196621:F196621 IZ196621:JB196621 SV196621:SX196621 ACR196621:ACT196621 AMN196621:AMP196621 AWJ196621:AWL196621 BGF196621:BGH196621 BQB196621:BQD196621 BZX196621:BZZ196621 CJT196621:CJV196621 CTP196621:CTR196621 DDL196621:DDN196621 DNH196621:DNJ196621 DXD196621:DXF196621 EGZ196621:EHB196621 EQV196621:EQX196621 FAR196621:FAT196621 FKN196621:FKP196621 FUJ196621:FUL196621 GEF196621:GEH196621 GOB196621:GOD196621 GXX196621:GXZ196621 HHT196621:HHV196621 HRP196621:HRR196621 IBL196621:IBN196621 ILH196621:ILJ196621 IVD196621:IVF196621 JEZ196621:JFB196621 JOV196621:JOX196621 JYR196621:JYT196621 KIN196621:KIP196621 KSJ196621:KSL196621 LCF196621:LCH196621 LMB196621:LMD196621 LVX196621:LVZ196621 MFT196621:MFV196621 MPP196621:MPR196621 MZL196621:MZN196621 NJH196621:NJJ196621 NTD196621:NTF196621 OCZ196621:ODB196621 OMV196621:OMX196621 OWR196621:OWT196621 PGN196621:PGP196621 PQJ196621:PQL196621 QAF196621:QAH196621 QKB196621:QKD196621 QTX196621:QTZ196621 RDT196621:RDV196621 RNP196621:RNR196621 RXL196621:RXN196621 SHH196621:SHJ196621 SRD196621:SRF196621 TAZ196621:TBB196621 TKV196621:TKX196621 TUR196621:TUT196621 UEN196621:UEP196621 UOJ196621:UOL196621 UYF196621:UYH196621 VIB196621:VID196621 VRX196621:VRZ196621 WBT196621:WBV196621 WLP196621:WLR196621 WVL196621:WVN196621 D262157:F262157 IZ262157:JB262157 SV262157:SX262157 ACR262157:ACT262157 AMN262157:AMP262157 AWJ262157:AWL262157 BGF262157:BGH262157 BQB262157:BQD262157 BZX262157:BZZ262157 CJT262157:CJV262157 CTP262157:CTR262157 DDL262157:DDN262157 DNH262157:DNJ262157 DXD262157:DXF262157 EGZ262157:EHB262157 EQV262157:EQX262157 FAR262157:FAT262157 FKN262157:FKP262157 FUJ262157:FUL262157 GEF262157:GEH262157 GOB262157:GOD262157 GXX262157:GXZ262157 HHT262157:HHV262157 HRP262157:HRR262157 IBL262157:IBN262157 ILH262157:ILJ262157 IVD262157:IVF262157 JEZ262157:JFB262157 JOV262157:JOX262157 JYR262157:JYT262157 KIN262157:KIP262157 KSJ262157:KSL262157 LCF262157:LCH262157 LMB262157:LMD262157 LVX262157:LVZ262157 MFT262157:MFV262157 MPP262157:MPR262157 MZL262157:MZN262157 NJH262157:NJJ262157 NTD262157:NTF262157 OCZ262157:ODB262157 OMV262157:OMX262157 OWR262157:OWT262157 PGN262157:PGP262157 PQJ262157:PQL262157 QAF262157:QAH262157 QKB262157:QKD262157 QTX262157:QTZ262157 RDT262157:RDV262157 RNP262157:RNR262157 RXL262157:RXN262157 SHH262157:SHJ262157 SRD262157:SRF262157 TAZ262157:TBB262157 TKV262157:TKX262157 TUR262157:TUT262157 UEN262157:UEP262157 UOJ262157:UOL262157 UYF262157:UYH262157 VIB262157:VID262157 VRX262157:VRZ262157 WBT262157:WBV262157 WLP262157:WLR262157 WVL262157:WVN262157 D327693:F327693 IZ327693:JB327693 SV327693:SX327693 ACR327693:ACT327693 AMN327693:AMP327693 AWJ327693:AWL327693 BGF327693:BGH327693 BQB327693:BQD327693 BZX327693:BZZ327693 CJT327693:CJV327693 CTP327693:CTR327693 DDL327693:DDN327693 DNH327693:DNJ327693 DXD327693:DXF327693 EGZ327693:EHB327693 EQV327693:EQX327693 FAR327693:FAT327693 FKN327693:FKP327693 FUJ327693:FUL327693 GEF327693:GEH327693 GOB327693:GOD327693 GXX327693:GXZ327693 HHT327693:HHV327693 HRP327693:HRR327693 IBL327693:IBN327693 ILH327693:ILJ327693 IVD327693:IVF327693 JEZ327693:JFB327693 JOV327693:JOX327693 JYR327693:JYT327693 KIN327693:KIP327693 KSJ327693:KSL327693 LCF327693:LCH327693 LMB327693:LMD327693 LVX327693:LVZ327693 MFT327693:MFV327693 MPP327693:MPR327693 MZL327693:MZN327693 NJH327693:NJJ327693 NTD327693:NTF327693 OCZ327693:ODB327693 OMV327693:OMX327693 OWR327693:OWT327693 PGN327693:PGP327693 PQJ327693:PQL327693 QAF327693:QAH327693 QKB327693:QKD327693 QTX327693:QTZ327693 RDT327693:RDV327693 RNP327693:RNR327693 RXL327693:RXN327693 SHH327693:SHJ327693 SRD327693:SRF327693 TAZ327693:TBB327693 TKV327693:TKX327693 TUR327693:TUT327693 UEN327693:UEP327693 UOJ327693:UOL327693 UYF327693:UYH327693 VIB327693:VID327693 VRX327693:VRZ327693 WBT327693:WBV327693 WLP327693:WLR327693 WVL327693:WVN327693 D393229:F393229 IZ393229:JB393229 SV393229:SX393229 ACR393229:ACT393229 AMN393229:AMP393229 AWJ393229:AWL393229 BGF393229:BGH393229 BQB393229:BQD393229 BZX393229:BZZ393229 CJT393229:CJV393229 CTP393229:CTR393229 DDL393229:DDN393229 DNH393229:DNJ393229 DXD393229:DXF393229 EGZ393229:EHB393229 EQV393229:EQX393229 FAR393229:FAT393229 FKN393229:FKP393229 FUJ393229:FUL393229 GEF393229:GEH393229 GOB393229:GOD393229 GXX393229:GXZ393229 HHT393229:HHV393229 HRP393229:HRR393229 IBL393229:IBN393229 ILH393229:ILJ393229 IVD393229:IVF393229 JEZ393229:JFB393229 JOV393229:JOX393229 JYR393229:JYT393229 KIN393229:KIP393229 KSJ393229:KSL393229 LCF393229:LCH393229 LMB393229:LMD393229 LVX393229:LVZ393229 MFT393229:MFV393229 MPP393229:MPR393229 MZL393229:MZN393229 NJH393229:NJJ393229 NTD393229:NTF393229 OCZ393229:ODB393229 OMV393229:OMX393229 OWR393229:OWT393229 PGN393229:PGP393229 PQJ393229:PQL393229 QAF393229:QAH393229 QKB393229:QKD393229 QTX393229:QTZ393229 RDT393229:RDV393229 RNP393229:RNR393229 RXL393229:RXN393229 SHH393229:SHJ393229 SRD393229:SRF393229 TAZ393229:TBB393229 TKV393229:TKX393229 TUR393229:TUT393229 UEN393229:UEP393229 UOJ393229:UOL393229 UYF393229:UYH393229 VIB393229:VID393229 VRX393229:VRZ393229 WBT393229:WBV393229 WLP393229:WLR393229 WVL393229:WVN393229 D458765:F458765 IZ458765:JB458765 SV458765:SX458765 ACR458765:ACT458765 AMN458765:AMP458765 AWJ458765:AWL458765 BGF458765:BGH458765 BQB458765:BQD458765 BZX458765:BZZ458765 CJT458765:CJV458765 CTP458765:CTR458765 DDL458765:DDN458765 DNH458765:DNJ458765 DXD458765:DXF458765 EGZ458765:EHB458765 EQV458765:EQX458765 FAR458765:FAT458765 FKN458765:FKP458765 FUJ458765:FUL458765 GEF458765:GEH458765 GOB458765:GOD458765 GXX458765:GXZ458765 HHT458765:HHV458765 HRP458765:HRR458765 IBL458765:IBN458765 ILH458765:ILJ458765 IVD458765:IVF458765 JEZ458765:JFB458765 JOV458765:JOX458765 JYR458765:JYT458765 KIN458765:KIP458765 KSJ458765:KSL458765 LCF458765:LCH458765 LMB458765:LMD458765 LVX458765:LVZ458765 MFT458765:MFV458765 MPP458765:MPR458765 MZL458765:MZN458765 NJH458765:NJJ458765 NTD458765:NTF458765 OCZ458765:ODB458765 OMV458765:OMX458765 OWR458765:OWT458765 PGN458765:PGP458765 PQJ458765:PQL458765 QAF458765:QAH458765 QKB458765:QKD458765 QTX458765:QTZ458765 RDT458765:RDV458765 RNP458765:RNR458765 RXL458765:RXN458765 SHH458765:SHJ458765 SRD458765:SRF458765 TAZ458765:TBB458765 TKV458765:TKX458765 TUR458765:TUT458765 UEN458765:UEP458765 UOJ458765:UOL458765 UYF458765:UYH458765 VIB458765:VID458765 VRX458765:VRZ458765 WBT458765:WBV458765 WLP458765:WLR458765 WVL458765:WVN458765 D524301:F524301 IZ524301:JB524301 SV524301:SX524301 ACR524301:ACT524301 AMN524301:AMP524301 AWJ524301:AWL524301 BGF524301:BGH524301 BQB524301:BQD524301 BZX524301:BZZ524301 CJT524301:CJV524301 CTP524301:CTR524301 DDL524301:DDN524301 DNH524301:DNJ524301 DXD524301:DXF524301 EGZ524301:EHB524301 EQV524301:EQX524301 FAR524301:FAT524301 FKN524301:FKP524301 FUJ524301:FUL524301 GEF524301:GEH524301 GOB524301:GOD524301 GXX524301:GXZ524301 HHT524301:HHV524301 HRP524301:HRR524301 IBL524301:IBN524301 ILH524301:ILJ524301 IVD524301:IVF524301 JEZ524301:JFB524301 JOV524301:JOX524301 JYR524301:JYT524301 KIN524301:KIP524301 KSJ524301:KSL524301 LCF524301:LCH524301 LMB524301:LMD524301 LVX524301:LVZ524301 MFT524301:MFV524301 MPP524301:MPR524301 MZL524301:MZN524301 NJH524301:NJJ524301 NTD524301:NTF524301 OCZ524301:ODB524301 OMV524301:OMX524301 OWR524301:OWT524301 PGN524301:PGP524301 PQJ524301:PQL524301 QAF524301:QAH524301 QKB524301:QKD524301 QTX524301:QTZ524301 RDT524301:RDV524301 RNP524301:RNR524301 RXL524301:RXN524301 SHH524301:SHJ524301 SRD524301:SRF524301 TAZ524301:TBB524301 TKV524301:TKX524301 TUR524301:TUT524301 UEN524301:UEP524301 UOJ524301:UOL524301 UYF524301:UYH524301 VIB524301:VID524301 VRX524301:VRZ524301 WBT524301:WBV524301 WLP524301:WLR524301 WVL524301:WVN524301 D589837:F589837 IZ589837:JB589837 SV589837:SX589837 ACR589837:ACT589837 AMN589837:AMP589837 AWJ589837:AWL589837 BGF589837:BGH589837 BQB589837:BQD589837 BZX589837:BZZ589837 CJT589837:CJV589837 CTP589837:CTR589837 DDL589837:DDN589837 DNH589837:DNJ589837 DXD589837:DXF589837 EGZ589837:EHB589837 EQV589837:EQX589837 FAR589837:FAT589837 FKN589837:FKP589837 FUJ589837:FUL589837 GEF589837:GEH589837 GOB589837:GOD589837 GXX589837:GXZ589837 HHT589837:HHV589837 HRP589837:HRR589837 IBL589837:IBN589837 ILH589837:ILJ589837 IVD589837:IVF589837 JEZ589837:JFB589837 JOV589837:JOX589837 JYR589837:JYT589837 KIN589837:KIP589837 KSJ589837:KSL589837 LCF589837:LCH589837 LMB589837:LMD589837 LVX589837:LVZ589837 MFT589837:MFV589837 MPP589837:MPR589837 MZL589837:MZN589837 NJH589837:NJJ589837 NTD589837:NTF589837 OCZ589837:ODB589837 OMV589837:OMX589837 OWR589837:OWT589837 PGN589837:PGP589837 PQJ589837:PQL589837 QAF589837:QAH589837 QKB589837:QKD589837 QTX589837:QTZ589837 RDT589837:RDV589837 RNP589837:RNR589837 RXL589837:RXN589837 SHH589837:SHJ589837 SRD589837:SRF589837 TAZ589837:TBB589837 TKV589837:TKX589837 TUR589837:TUT589837 UEN589837:UEP589837 UOJ589837:UOL589837 UYF589837:UYH589837 VIB589837:VID589837 VRX589837:VRZ589837 WBT589837:WBV589837 WLP589837:WLR589837 WVL589837:WVN589837 D655373:F655373 IZ655373:JB655373 SV655373:SX655373 ACR655373:ACT655373 AMN655373:AMP655373 AWJ655373:AWL655373 BGF655373:BGH655373 BQB655373:BQD655373 BZX655373:BZZ655373 CJT655373:CJV655373 CTP655373:CTR655373 DDL655373:DDN655373 DNH655373:DNJ655373 DXD655373:DXF655373 EGZ655373:EHB655373 EQV655373:EQX655373 FAR655373:FAT655373 FKN655373:FKP655373 FUJ655373:FUL655373 GEF655373:GEH655373 GOB655373:GOD655373 GXX655373:GXZ655373 HHT655373:HHV655373 HRP655373:HRR655373 IBL655373:IBN655373 ILH655373:ILJ655373 IVD655373:IVF655373 JEZ655373:JFB655373 JOV655373:JOX655373 JYR655373:JYT655373 KIN655373:KIP655373 KSJ655373:KSL655373 LCF655373:LCH655373 LMB655373:LMD655373 LVX655373:LVZ655373 MFT655373:MFV655373 MPP655373:MPR655373 MZL655373:MZN655373 NJH655373:NJJ655373 NTD655373:NTF655373 OCZ655373:ODB655373 OMV655373:OMX655373 OWR655373:OWT655373 PGN655373:PGP655373 PQJ655373:PQL655373 QAF655373:QAH655373 QKB655373:QKD655373 QTX655373:QTZ655373 RDT655373:RDV655373 RNP655373:RNR655373 RXL655373:RXN655373 SHH655373:SHJ655373 SRD655373:SRF655373 TAZ655373:TBB655373 TKV655373:TKX655373 TUR655373:TUT655373 UEN655373:UEP655373 UOJ655373:UOL655373 UYF655373:UYH655373 VIB655373:VID655373 VRX655373:VRZ655373 WBT655373:WBV655373 WLP655373:WLR655373 WVL655373:WVN655373 D720909:F720909 IZ720909:JB720909 SV720909:SX720909 ACR720909:ACT720909 AMN720909:AMP720909 AWJ720909:AWL720909 BGF720909:BGH720909 BQB720909:BQD720909 BZX720909:BZZ720909 CJT720909:CJV720909 CTP720909:CTR720909 DDL720909:DDN720909 DNH720909:DNJ720909 DXD720909:DXF720909 EGZ720909:EHB720909 EQV720909:EQX720909 FAR720909:FAT720909 FKN720909:FKP720909 FUJ720909:FUL720909 GEF720909:GEH720909 GOB720909:GOD720909 GXX720909:GXZ720909 HHT720909:HHV720909 HRP720909:HRR720909 IBL720909:IBN720909 ILH720909:ILJ720909 IVD720909:IVF720909 JEZ720909:JFB720909 JOV720909:JOX720909 JYR720909:JYT720909 KIN720909:KIP720909 KSJ720909:KSL720909 LCF720909:LCH720909 LMB720909:LMD720909 LVX720909:LVZ720909 MFT720909:MFV720909 MPP720909:MPR720909 MZL720909:MZN720909 NJH720909:NJJ720909 NTD720909:NTF720909 OCZ720909:ODB720909 OMV720909:OMX720909 OWR720909:OWT720909 PGN720909:PGP720909 PQJ720909:PQL720909 QAF720909:QAH720909 QKB720909:QKD720909 QTX720909:QTZ720909 RDT720909:RDV720909 RNP720909:RNR720909 RXL720909:RXN720909 SHH720909:SHJ720909 SRD720909:SRF720909 TAZ720909:TBB720909 TKV720909:TKX720909 TUR720909:TUT720909 UEN720909:UEP720909 UOJ720909:UOL720909 UYF720909:UYH720909 VIB720909:VID720909 VRX720909:VRZ720909 WBT720909:WBV720909 WLP720909:WLR720909 WVL720909:WVN720909 D786445:F786445 IZ786445:JB786445 SV786445:SX786445 ACR786445:ACT786445 AMN786445:AMP786445 AWJ786445:AWL786445 BGF786445:BGH786445 BQB786445:BQD786445 BZX786445:BZZ786445 CJT786445:CJV786445 CTP786445:CTR786445 DDL786445:DDN786445 DNH786445:DNJ786445 DXD786445:DXF786445 EGZ786445:EHB786445 EQV786445:EQX786445 FAR786445:FAT786445 FKN786445:FKP786445 FUJ786445:FUL786445 GEF786445:GEH786445 GOB786445:GOD786445 GXX786445:GXZ786445 HHT786445:HHV786445 HRP786445:HRR786445 IBL786445:IBN786445 ILH786445:ILJ786445 IVD786445:IVF786445 JEZ786445:JFB786445 JOV786445:JOX786445 JYR786445:JYT786445 KIN786445:KIP786445 KSJ786445:KSL786445 LCF786445:LCH786445 LMB786445:LMD786445 LVX786445:LVZ786445 MFT786445:MFV786445 MPP786445:MPR786445 MZL786445:MZN786445 NJH786445:NJJ786445 NTD786445:NTF786445 OCZ786445:ODB786445 OMV786445:OMX786445 OWR786445:OWT786445 PGN786445:PGP786445 PQJ786445:PQL786445 QAF786445:QAH786445 QKB786445:QKD786445 QTX786445:QTZ786445 RDT786445:RDV786445 RNP786445:RNR786445 RXL786445:RXN786445 SHH786445:SHJ786445 SRD786445:SRF786445 TAZ786445:TBB786445 TKV786445:TKX786445 TUR786445:TUT786445 UEN786445:UEP786445 UOJ786445:UOL786445 UYF786445:UYH786445 VIB786445:VID786445 VRX786445:VRZ786445 WBT786445:WBV786445 WLP786445:WLR786445 WVL786445:WVN786445 D851981:F851981 IZ851981:JB851981 SV851981:SX851981 ACR851981:ACT851981 AMN851981:AMP851981 AWJ851981:AWL851981 BGF851981:BGH851981 BQB851981:BQD851981 BZX851981:BZZ851981 CJT851981:CJV851981 CTP851981:CTR851981 DDL851981:DDN851981 DNH851981:DNJ851981 DXD851981:DXF851981 EGZ851981:EHB851981 EQV851981:EQX851981 FAR851981:FAT851981 FKN851981:FKP851981 FUJ851981:FUL851981 GEF851981:GEH851981 GOB851981:GOD851981 GXX851981:GXZ851981 HHT851981:HHV851981 HRP851981:HRR851981 IBL851981:IBN851981 ILH851981:ILJ851981 IVD851981:IVF851981 JEZ851981:JFB851981 JOV851981:JOX851981 JYR851981:JYT851981 KIN851981:KIP851981 KSJ851981:KSL851981 LCF851981:LCH851981 LMB851981:LMD851981 LVX851981:LVZ851981 MFT851981:MFV851981 MPP851981:MPR851981 MZL851981:MZN851981 NJH851981:NJJ851981 NTD851981:NTF851981 OCZ851981:ODB851981 OMV851981:OMX851981 OWR851981:OWT851981 PGN851981:PGP851981 PQJ851981:PQL851981 QAF851981:QAH851981 QKB851981:QKD851981 QTX851981:QTZ851981 RDT851981:RDV851981 RNP851981:RNR851981 RXL851981:RXN851981 SHH851981:SHJ851981 SRD851981:SRF851981 TAZ851981:TBB851981 TKV851981:TKX851981 TUR851981:TUT851981 UEN851981:UEP851981 UOJ851981:UOL851981 UYF851981:UYH851981 VIB851981:VID851981 VRX851981:VRZ851981 WBT851981:WBV851981 WLP851981:WLR851981 WVL851981:WVN851981 D917517:F917517 IZ917517:JB917517 SV917517:SX917517 ACR917517:ACT917517 AMN917517:AMP917517 AWJ917517:AWL917517 BGF917517:BGH917517 BQB917517:BQD917517 BZX917517:BZZ917517 CJT917517:CJV917517 CTP917517:CTR917517 DDL917517:DDN917517 DNH917517:DNJ917517 DXD917517:DXF917517 EGZ917517:EHB917517 EQV917517:EQX917517 FAR917517:FAT917517 FKN917517:FKP917517 FUJ917517:FUL917517 GEF917517:GEH917517 GOB917517:GOD917517 GXX917517:GXZ917517 HHT917517:HHV917517 HRP917517:HRR917517 IBL917517:IBN917517 ILH917517:ILJ917517 IVD917517:IVF917517 JEZ917517:JFB917517 JOV917517:JOX917517 JYR917517:JYT917517 KIN917517:KIP917517 KSJ917517:KSL917517 LCF917517:LCH917517 LMB917517:LMD917517 LVX917517:LVZ917517 MFT917517:MFV917517 MPP917517:MPR917517 MZL917517:MZN917517 NJH917517:NJJ917517 NTD917517:NTF917517 OCZ917517:ODB917517 OMV917517:OMX917517 OWR917517:OWT917517 PGN917517:PGP917517 PQJ917517:PQL917517 QAF917517:QAH917517 QKB917517:QKD917517 QTX917517:QTZ917517 RDT917517:RDV917517 RNP917517:RNR917517 RXL917517:RXN917517 SHH917517:SHJ917517 SRD917517:SRF917517 TAZ917517:TBB917517 TKV917517:TKX917517 TUR917517:TUT917517 UEN917517:UEP917517 UOJ917517:UOL917517 UYF917517:UYH917517 VIB917517:VID917517 VRX917517:VRZ917517 WBT917517:WBV917517 WLP917517:WLR917517 WVL917517:WVN917517 D983053:F983053 IZ983053:JB983053 SV983053:SX983053 ACR983053:ACT983053 AMN983053:AMP983053 AWJ983053:AWL983053 BGF983053:BGH983053 BQB983053:BQD983053 BZX983053:BZZ983053 CJT983053:CJV983053 CTP983053:CTR983053 DDL983053:DDN983053 DNH983053:DNJ983053 DXD983053:DXF983053 EGZ983053:EHB983053 EQV983053:EQX983053 FAR983053:FAT983053 FKN983053:FKP983053 FUJ983053:FUL983053 GEF983053:GEH983053 GOB983053:GOD983053 GXX983053:GXZ983053 HHT983053:HHV983053 HRP983053:HRR983053 IBL983053:IBN983053 ILH983053:ILJ983053 IVD983053:IVF983053 JEZ983053:JFB983053 JOV983053:JOX983053 JYR983053:JYT983053 KIN983053:KIP983053 KSJ983053:KSL983053 LCF983053:LCH983053 LMB983053:LMD983053 LVX983053:LVZ983053 MFT983053:MFV983053 MPP983053:MPR983053 MZL983053:MZN983053 NJH983053:NJJ983053 NTD983053:NTF983053 OCZ983053:ODB983053 OMV983053:OMX983053 OWR983053:OWT983053 PGN983053:PGP983053 PQJ983053:PQL983053 QAF983053:QAH983053 QKB983053:QKD983053 QTX983053:QTZ983053 RDT983053:RDV983053 RNP983053:RNR983053 RXL983053:RXN983053 SHH983053:SHJ983053 SRD983053:SRF983053 TAZ983053:TBB983053 TKV983053:TKX983053 TUR983053:TUT983053 UEN983053:UEP983053 UOJ983053:UOL983053 UYF983053:UYH983053 VIB983053:VID983053 VRX983053:VRZ983053 WBT983053:WBV983053 WLP983053:WLR983053 WVL983053:WVN983053"/>
    <dataValidation allowBlank="1" showInputMessage="1" showErrorMessage="1" promptTitle="Sindicato Profissional:" sqref="D14:F14 IZ14:JB14 SV14:SX14 ACR14:ACT14 AMN14:AMP14 AWJ14:AWL14 BGF14:BGH14 BQB14:BQD14 BZX14:BZZ14 CJT14:CJV14 CTP14:CTR14 DDL14:DDN14 DNH14:DNJ14 DXD14:DXF14 EGZ14:EHB14 EQV14:EQX14 FAR14:FAT14 FKN14:FKP14 FUJ14:FUL14 GEF14:GEH14 GOB14:GOD14 GXX14:GXZ14 HHT14:HHV14 HRP14:HRR14 IBL14:IBN14 ILH14:ILJ14 IVD14:IVF14 JEZ14:JFB14 JOV14:JOX14 JYR14:JYT14 KIN14:KIP14 KSJ14:KSL14 LCF14:LCH14 LMB14:LMD14 LVX14:LVZ14 MFT14:MFV14 MPP14:MPR14 MZL14:MZN14 NJH14:NJJ14 NTD14:NTF14 OCZ14:ODB14 OMV14:OMX14 OWR14:OWT14 PGN14:PGP14 PQJ14:PQL14 QAF14:QAH14 QKB14:QKD14 QTX14:QTZ14 RDT14:RDV14 RNP14:RNR14 RXL14:RXN14 SHH14:SHJ14 SRD14:SRF14 TAZ14:TBB14 TKV14:TKX14 TUR14:TUT14 UEN14:UEP14 UOJ14:UOL14 UYF14:UYH14 VIB14:VID14 VRX14:VRZ14 WBT14:WBV14 WLP14:WLR14 WVL14:WVN14 D65551:F65551 IZ65551:JB65551 SV65551:SX65551 ACR65551:ACT65551 AMN65551:AMP65551 AWJ65551:AWL65551 BGF65551:BGH65551 BQB65551:BQD65551 BZX65551:BZZ65551 CJT65551:CJV65551 CTP65551:CTR65551 DDL65551:DDN65551 DNH65551:DNJ65551 DXD65551:DXF65551 EGZ65551:EHB65551 EQV65551:EQX65551 FAR65551:FAT65551 FKN65551:FKP65551 FUJ65551:FUL65551 GEF65551:GEH65551 GOB65551:GOD65551 GXX65551:GXZ65551 HHT65551:HHV65551 HRP65551:HRR65551 IBL65551:IBN65551 ILH65551:ILJ65551 IVD65551:IVF65551 JEZ65551:JFB65551 JOV65551:JOX65551 JYR65551:JYT65551 KIN65551:KIP65551 KSJ65551:KSL65551 LCF65551:LCH65551 LMB65551:LMD65551 LVX65551:LVZ65551 MFT65551:MFV65551 MPP65551:MPR65551 MZL65551:MZN65551 NJH65551:NJJ65551 NTD65551:NTF65551 OCZ65551:ODB65551 OMV65551:OMX65551 OWR65551:OWT65551 PGN65551:PGP65551 PQJ65551:PQL65551 QAF65551:QAH65551 QKB65551:QKD65551 QTX65551:QTZ65551 RDT65551:RDV65551 RNP65551:RNR65551 RXL65551:RXN65551 SHH65551:SHJ65551 SRD65551:SRF65551 TAZ65551:TBB65551 TKV65551:TKX65551 TUR65551:TUT65551 UEN65551:UEP65551 UOJ65551:UOL65551 UYF65551:UYH65551 VIB65551:VID65551 VRX65551:VRZ65551 WBT65551:WBV65551 WLP65551:WLR65551 WVL65551:WVN65551 D131087:F131087 IZ131087:JB131087 SV131087:SX131087 ACR131087:ACT131087 AMN131087:AMP131087 AWJ131087:AWL131087 BGF131087:BGH131087 BQB131087:BQD131087 BZX131087:BZZ131087 CJT131087:CJV131087 CTP131087:CTR131087 DDL131087:DDN131087 DNH131087:DNJ131087 DXD131087:DXF131087 EGZ131087:EHB131087 EQV131087:EQX131087 FAR131087:FAT131087 FKN131087:FKP131087 FUJ131087:FUL131087 GEF131087:GEH131087 GOB131087:GOD131087 GXX131087:GXZ131087 HHT131087:HHV131087 HRP131087:HRR131087 IBL131087:IBN131087 ILH131087:ILJ131087 IVD131087:IVF131087 JEZ131087:JFB131087 JOV131087:JOX131087 JYR131087:JYT131087 KIN131087:KIP131087 KSJ131087:KSL131087 LCF131087:LCH131087 LMB131087:LMD131087 LVX131087:LVZ131087 MFT131087:MFV131087 MPP131087:MPR131087 MZL131087:MZN131087 NJH131087:NJJ131087 NTD131087:NTF131087 OCZ131087:ODB131087 OMV131087:OMX131087 OWR131087:OWT131087 PGN131087:PGP131087 PQJ131087:PQL131087 QAF131087:QAH131087 QKB131087:QKD131087 QTX131087:QTZ131087 RDT131087:RDV131087 RNP131087:RNR131087 RXL131087:RXN131087 SHH131087:SHJ131087 SRD131087:SRF131087 TAZ131087:TBB131087 TKV131087:TKX131087 TUR131087:TUT131087 UEN131087:UEP131087 UOJ131087:UOL131087 UYF131087:UYH131087 VIB131087:VID131087 VRX131087:VRZ131087 WBT131087:WBV131087 WLP131087:WLR131087 WVL131087:WVN131087 D196623:F196623 IZ196623:JB196623 SV196623:SX196623 ACR196623:ACT196623 AMN196623:AMP196623 AWJ196623:AWL196623 BGF196623:BGH196623 BQB196623:BQD196623 BZX196623:BZZ196623 CJT196623:CJV196623 CTP196623:CTR196623 DDL196623:DDN196623 DNH196623:DNJ196623 DXD196623:DXF196623 EGZ196623:EHB196623 EQV196623:EQX196623 FAR196623:FAT196623 FKN196623:FKP196623 FUJ196623:FUL196623 GEF196623:GEH196623 GOB196623:GOD196623 GXX196623:GXZ196623 HHT196623:HHV196623 HRP196623:HRR196623 IBL196623:IBN196623 ILH196623:ILJ196623 IVD196623:IVF196623 JEZ196623:JFB196623 JOV196623:JOX196623 JYR196623:JYT196623 KIN196623:KIP196623 KSJ196623:KSL196623 LCF196623:LCH196623 LMB196623:LMD196623 LVX196623:LVZ196623 MFT196623:MFV196623 MPP196623:MPR196623 MZL196623:MZN196623 NJH196623:NJJ196623 NTD196623:NTF196623 OCZ196623:ODB196623 OMV196623:OMX196623 OWR196623:OWT196623 PGN196623:PGP196623 PQJ196623:PQL196623 QAF196623:QAH196623 QKB196623:QKD196623 QTX196623:QTZ196623 RDT196623:RDV196623 RNP196623:RNR196623 RXL196623:RXN196623 SHH196623:SHJ196623 SRD196623:SRF196623 TAZ196623:TBB196623 TKV196623:TKX196623 TUR196623:TUT196623 UEN196623:UEP196623 UOJ196623:UOL196623 UYF196623:UYH196623 VIB196623:VID196623 VRX196623:VRZ196623 WBT196623:WBV196623 WLP196623:WLR196623 WVL196623:WVN196623 D262159:F262159 IZ262159:JB262159 SV262159:SX262159 ACR262159:ACT262159 AMN262159:AMP262159 AWJ262159:AWL262159 BGF262159:BGH262159 BQB262159:BQD262159 BZX262159:BZZ262159 CJT262159:CJV262159 CTP262159:CTR262159 DDL262159:DDN262159 DNH262159:DNJ262159 DXD262159:DXF262159 EGZ262159:EHB262159 EQV262159:EQX262159 FAR262159:FAT262159 FKN262159:FKP262159 FUJ262159:FUL262159 GEF262159:GEH262159 GOB262159:GOD262159 GXX262159:GXZ262159 HHT262159:HHV262159 HRP262159:HRR262159 IBL262159:IBN262159 ILH262159:ILJ262159 IVD262159:IVF262159 JEZ262159:JFB262159 JOV262159:JOX262159 JYR262159:JYT262159 KIN262159:KIP262159 KSJ262159:KSL262159 LCF262159:LCH262159 LMB262159:LMD262159 LVX262159:LVZ262159 MFT262159:MFV262159 MPP262159:MPR262159 MZL262159:MZN262159 NJH262159:NJJ262159 NTD262159:NTF262159 OCZ262159:ODB262159 OMV262159:OMX262159 OWR262159:OWT262159 PGN262159:PGP262159 PQJ262159:PQL262159 QAF262159:QAH262159 QKB262159:QKD262159 QTX262159:QTZ262159 RDT262159:RDV262159 RNP262159:RNR262159 RXL262159:RXN262159 SHH262159:SHJ262159 SRD262159:SRF262159 TAZ262159:TBB262159 TKV262159:TKX262159 TUR262159:TUT262159 UEN262159:UEP262159 UOJ262159:UOL262159 UYF262159:UYH262159 VIB262159:VID262159 VRX262159:VRZ262159 WBT262159:WBV262159 WLP262159:WLR262159 WVL262159:WVN262159 D327695:F327695 IZ327695:JB327695 SV327695:SX327695 ACR327695:ACT327695 AMN327695:AMP327695 AWJ327695:AWL327695 BGF327695:BGH327695 BQB327695:BQD327695 BZX327695:BZZ327695 CJT327695:CJV327695 CTP327695:CTR327695 DDL327695:DDN327695 DNH327695:DNJ327695 DXD327695:DXF327695 EGZ327695:EHB327695 EQV327695:EQX327695 FAR327695:FAT327695 FKN327695:FKP327695 FUJ327695:FUL327695 GEF327695:GEH327695 GOB327695:GOD327695 GXX327695:GXZ327695 HHT327695:HHV327695 HRP327695:HRR327695 IBL327695:IBN327695 ILH327695:ILJ327695 IVD327695:IVF327695 JEZ327695:JFB327695 JOV327695:JOX327695 JYR327695:JYT327695 KIN327695:KIP327695 KSJ327695:KSL327695 LCF327695:LCH327695 LMB327695:LMD327695 LVX327695:LVZ327695 MFT327695:MFV327695 MPP327695:MPR327695 MZL327695:MZN327695 NJH327695:NJJ327695 NTD327695:NTF327695 OCZ327695:ODB327695 OMV327695:OMX327695 OWR327695:OWT327695 PGN327695:PGP327695 PQJ327695:PQL327695 QAF327695:QAH327695 QKB327695:QKD327695 QTX327695:QTZ327695 RDT327695:RDV327695 RNP327695:RNR327695 RXL327695:RXN327695 SHH327695:SHJ327695 SRD327695:SRF327695 TAZ327695:TBB327695 TKV327695:TKX327695 TUR327695:TUT327695 UEN327695:UEP327695 UOJ327695:UOL327695 UYF327695:UYH327695 VIB327695:VID327695 VRX327695:VRZ327695 WBT327695:WBV327695 WLP327695:WLR327695 WVL327695:WVN327695 D393231:F393231 IZ393231:JB393231 SV393231:SX393231 ACR393231:ACT393231 AMN393231:AMP393231 AWJ393231:AWL393231 BGF393231:BGH393231 BQB393231:BQD393231 BZX393231:BZZ393231 CJT393231:CJV393231 CTP393231:CTR393231 DDL393231:DDN393231 DNH393231:DNJ393231 DXD393231:DXF393231 EGZ393231:EHB393231 EQV393231:EQX393231 FAR393231:FAT393231 FKN393231:FKP393231 FUJ393231:FUL393231 GEF393231:GEH393231 GOB393231:GOD393231 GXX393231:GXZ393231 HHT393231:HHV393231 HRP393231:HRR393231 IBL393231:IBN393231 ILH393231:ILJ393231 IVD393231:IVF393231 JEZ393231:JFB393231 JOV393231:JOX393231 JYR393231:JYT393231 KIN393231:KIP393231 KSJ393231:KSL393231 LCF393231:LCH393231 LMB393231:LMD393231 LVX393231:LVZ393231 MFT393231:MFV393231 MPP393231:MPR393231 MZL393231:MZN393231 NJH393231:NJJ393231 NTD393231:NTF393231 OCZ393231:ODB393231 OMV393231:OMX393231 OWR393231:OWT393231 PGN393231:PGP393231 PQJ393231:PQL393231 QAF393231:QAH393231 QKB393231:QKD393231 QTX393231:QTZ393231 RDT393231:RDV393231 RNP393231:RNR393231 RXL393231:RXN393231 SHH393231:SHJ393231 SRD393231:SRF393231 TAZ393231:TBB393231 TKV393231:TKX393231 TUR393231:TUT393231 UEN393231:UEP393231 UOJ393231:UOL393231 UYF393231:UYH393231 VIB393231:VID393231 VRX393231:VRZ393231 WBT393231:WBV393231 WLP393231:WLR393231 WVL393231:WVN393231 D458767:F458767 IZ458767:JB458767 SV458767:SX458767 ACR458767:ACT458767 AMN458767:AMP458767 AWJ458767:AWL458767 BGF458767:BGH458767 BQB458767:BQD458767 BZX458767:BZZ458767 CJT458767:CJV458767 CTP458767:CTR458767 DDL458767:DDN458767 DNH458767:DNJ458767 DXD458767:DXF458767 EGZ458767:EHB458767 EQV458767:EQX458767 FAR458767:FAT458767 FKN458767:FKP458767 FUJ458767:FUL458767 GEF458767:GEH458767 GOB458767:GOD458767 GXX458767:GXZ458767 HHT458767:HHV458767 HRP458767:HRR458767 IBL458767:IBN458767 ILH458767:ILJ458767 IVD458767:IVF458767 JEZ458767:JFB458767 JOV458767:JOX458767 JYR458767:JYT458767 KIN458767:KIP458767 KSJ458767:KSL458767 LCF458767:LCH458767 LMB458767:LMD458767 LVX458767:LVZ458767 MFT458767:MFV458767 MPP458767:MPR458767 MZL458767:MZN458767 NJH458767:NJJ458767 NTD458767:NTF458767 OCZ458767:ODB458767 OMV458767:OMX458767 OWR458767:OWT458767 PGN458767:PGP458767 PQJ458767:PQL458767 QAF458767:QAH458767 QKB458767:QKD458767 QTX458767:QTZ458767 RDT458767:RDV458767 RNP458767:RNR458767 RXL458767:RXN458767 SHH458767:SHJ458767 SRD458767:SRF458767 TAZ458767:TBB458767 TKV458767:TKX458767 TUR458767:TUT458767 UEN458767:UEP458767 UOJ458767:UOL458767 UYF458767:UYH458767 VIB458767:VID458767 VRX458767:VRZ458767 WBT458767:WBV458767 WLP458767:WLR458767 WVL458767:WVN458767 D524303:F524303 IZ524303:JB524303 SV524303:SX524303 ACR524303:ACT524303 AMN524303:AMP524303 AWJ524303:AWL524303 BGF524303:BGH524303 BQB524303:BQD524303 BZX524303:BZZ524303 CJT524303:CJV524303 CTP524303:CTR524303 DDL524303:DDN524303 DNH524303:DNJ524303 DXD524303:DXF524303 EGZ524303:EHB524303 EQV524303:EQX524303 FAR524303:FAT524303 FKN524303:FKP524303 FUJ524303:FUL524303 GEF524303:GEH524303 GOB524303:GOD524303 GXX524303:GXZ524303 HHT524303:HHV524303 HRP524303:HRR524303 IBL524303:IBN524303 ILH524303:ILJ524303 IVD524303:IVF524303 JEZ524303:JFB524303 JOV524303:JOX524303 JYR524303:JYT524303 KIN524303:KIP524303 KSJ524303:KSL524303 LCF524303:LCH524303 LMB524303:LMD524303 LVX524303:LVZ524303 MFT524303:MFV524303 MPP524303:MPR524303 MZL524303:MZN524303 NJH524303:NJJ524303 NTD524303:NTF524303 OCZ524303:ODB524303 OMV524303:OMX524303 OWR524303:OWT524303 PGN524303:PGP524303 PQJ524303:PQL524303 QAF524303:QAH524303 QKB524303:QKD524303 QTX524303:QTZ524303 RDT524303:RDV524303 RNP524303:RNR524303 RXL524303:RXN524303 SHH524303:SHJ524303 SRD524303:SRF524303 TAZ524303:TBB524303 TKV524303:TKX524303 TUR524303:TUT524303 UEN524303:UEP524303 UOJ524303:UOL524303 UYF524303:UYH524303 VIB524303:VID524303 VRX524303:VRZ524303 WBT524303:WBV524303 WLP524303:WLR524303 WVL524303:WVN524303 D589839:F589839 IZ589839:JB589839 SV589839:SX589839 ACR589839:ACT589839 AMN589839:AMP589839 AWJ589839:AWL589839 BGF589839:BGH589839 BQB589839:BQD589839 BZX589839:BZZ589839 CJT589839:CJV589839 CTP589839:CTR589839 DDL589839:DDN589839 DNH589839:DNJ589839 DXD589839:DXF589839 EGZ589839:EHB589839 EQV589839:EQX589839 FAR589839:FAT589839 FKN589839:FKP589839 FUJ589839:FUL589839 GEF589839:GEH589839 GOB589839:GOD589839 GXX589839:GXZ589839 HHT589839:HHV589839 HRP589839:HRR589839 IBL589839:IBN589839 ILH589839:ILJ589839 IVD589839:IVF589839 JEZ589839:JFB589839 JOV589839:JOX589839 JYR589839:JYT589839 KIN589839:KIP589839 KSJ589839:KSL589839 LCF589839:LCH589839 LMB589839:LMD589839 LVX589839:LVZ589839 MFT589839:MFV589839 MPP589839:MPR589839 MZL589839:MZN589839 NJH589839:NJJ589839 NTD589839:NTF589839 OCZ589839:ODB589839 OMV589839:OMX589839 OWR589839:OWT589839 PGN589839:PGP589839 PQJ589839:PQL589839 QAF589839:QAH589839 QKB589839:QKD589839 QTX589839:QTZ589839 RDT589839:RDV589839 RNP589839:RNR589839 RXL589839:RXN589839 SHH589839:SHJ589839 SRD589839:SRF589839 TAZ589839:TBB589839 TKV589839:TKX589839 TUR589839:TUT589839 UEN589839:UEP589839 UOJ589839:UOL589839 UYF589839:UYH589839 VIB589839:VID589839 VRX589839:VRZ589839 WBT589839:WBV589839 WLP589839:WLR589839 WVL589839:WVN589839 D655375:F655375 IZ655375:JB655375 SV655375:SX655375 ACR655375:ACT655375 AMN655375:AMP655375 AWJ655375:AWL655375 BGF655375:BGH655375 BQB655375:BQD655375 BZX655375:BZZ655375 CJT655375:CJV655375 CTP655375:CTR655375 DDL655375:DDN655375 DNH655375:DNJ655375 DXD655375:DXF655375 EGZ655375:EHB655375 EQV655375:EQX655375 FAR655375:FAT655375 FKN655375:FKP655375 FUJ655375:FUL655375 GEF655375:GEH655375 GOB655375:GOD655375 GXX655375:GXZ655375 HHT655375:HHV655375 HRP655375:HRR655375 IBL655375:IBN655375 ILH655375:ILJ655375 IVD655375:IVF655375 JEZ655375:JFB655375 JOV655375:JOX655375 JYR655375:JYT655375 KIN655375:KIP655375 KSJ655375:KSL655375 LCF655375:LCH655375 LMB655375:LMD655375 LVX655375:LVZ655375 MFT655375:MFV655375 MPP655375:MPR655375 MZL655375:MZN655375 NJH655375:NJJ655375 NTD655375:NTF655375 OCZ655375:ODB655375 OMV655375:OMX655375 OWR655375:OWT655375 PGN655375:PGP655375 PQJ655375:PQL655375 QAF655375:QAH655375 QKB655375:QKD655375 QTX655375:QTZ655375 RDT655375:RDV655375 RNP655375:RNR655375 RXL655375:RXN655375 SHH655375:SHJ655375 SRD655375:SRF655375 TAZ655375:TBB655375 TKV655375:TKX655375 TUR655375:TUT655375 UEN655375:UEP655375 UOJ655375:UOL655375 UYF655375:UYH655375 VIB655375:VID655375 VRX655375:VRZ655375 WBT655375:WBV655375 WLP655375:WLR655375 WVL655375:WVN655375 D720911:F720911 IZ720911:JB720911 SV720911:SX720911 ACR720911:ACT720911 AMN720911:AMP720911 AWJ720911:AWL720911 BGF720911:BGH720911 BQB720911:BQD720911 BZX720911:BZZ720911 CJT720911:CJV720911 CTP720911:CTR720911 DDL720911:DDN720911 DNH720911:DNJ720911 DXD720911:DXF720911 EGZ720911:EHB720911 EQV720911:EQX720911 FAR720911:FAT720911 FKN720911:FKP720911 FUJ720911:FUL720911 GEF720911:GEH720911 GOB720911:GOD720911 GXX720911:GXZ720911 HHT720911:HHV720911 HRP720911:HRR720911 IBL720911:IBN720911 ILH720911:ILJ720911 IVD720911:IVF720911 JEZ720911:JFB720911 JOV720911:JOX720911 JYR720911:JYT720911 KIN720911:KIP720911 KSJ720911:KSL720911 LCF720911:LCH720911 LMB720911:LMD720911 LVX720911:LVZ720911 MFT720911:MFV720911 MPP720911:MPR720911 MZL720911:MZN720911 NJH720911:NJJ720911 NTD720911:NTF720911 OCZ720911:ODB720911 OMV720911:OMX720911 OWR720911:OWT720911 PGN720911:PGP720911 PQJ720911:PQL720911 QAF720911:QAH720911 QKB720911:QKD720911 QTX720911:QTZ720911 RDT720911:RDV720911 RNP720911:RNR720911 RXL720911:RXN720911 SHH720911:SHJ720911 SRD720911:SRF720911 TAZ720911:TBB720911 TKV720911:TKX720911 TUR720911:TUT720911 UEN720911:UEP720911 UOJ720911:UOL720911 UYF720911:UYH720911 VIB720911:VID720911 VRX720911:VRZ720911 WBT720911:WBV720911 WLP720911:WLR720911 WVL720911:WVN720911 D786447:F786447 IZ786447:JB786447 SV786447:SX786447 ACR786447:ACT786447 AMN786447:AMP786447 AWJ786447:AWL786447 BGF786447:BGH786447 BQB786447:BQD786447 BZX786447:BZZ786447 CJT786447:CJV786447 CTP786447:CTR786447 DDL786447:DDN786447 DNH786447:DNJ786447 DXD786447:DXF786447 EGZ786447:EHB786447 EQV786447:EQX786447 FAR786447:FAT786447 FKN786447:FKP786447 FUJ786447:FUL786447 GEF786447:GEH786447 GOB786447:GOD786447 GXX786447:GXZ786447 HHT786447:HHV786447 HRP786447:HRR786447 IBL786447:IBN786447 ILH786447:ILJ786447 IVD786447:IVF786447 JEZ786447:JFB786447 JOV786447:JOX786447 JYR786447:JYT786447 KIN786447:KIP786447 KSJ786447:KSL786447 LCF786447:LCH786447 LMB786447:LMD786447 LVX786447:LVZ786447 MFT786447:MFV786447 MPP786447:MPR786447 MZL786447:MZN786447 NJH786447:NJJ786447 NTD786447:NTF786447 OCZ786447:ODB786447 OMV786447:OMX786447 OWR786447:OWT786447 PGN786447:PGP786447 PQJ786447:PQL786447 QAF786447:QAH786447 QKB786447:QKD786447 QTX786447:QTZ786447 RDT786447:RDV786447 RNP786447:RNR786447 RXL786447:RXN786447 SHH786447:SHJ786447 SRD786447:SRF786447 TAZ786447:TBB786447 TKV786447:TKX786447 TUR786447:TUT786447 UEN786447:UEP786447 UOJ786447:UOL786447 UYF786447:UYH786447 VIB786447:VID786447 VRX786447:VRZ786447 WBT786447:WBV786447 WLP786447:WLR786447 WVL786447:WVN786447 D851983:F851983 IZ851983:JB851983 SV851983:SX851983 ACR851983:ACT851983 AMN851983:AMP851983 AWJ851983:AWL851983 BGF851983:BGH851983 BQB851983:BQD851983 BZX851983:BZZ851983 CJT851983:CJV851983 CTP851983:CTR851983 DDL851983:DDN851983 DNH851983:DNJ851983 DXD851983:DXF851983 EGZ851983:EHB851983 EQV851983:EQX851983 FAR851983:FAT851983 FKN851983:FKP851983 FUJ851983:FUL851983 GEF851983:GEH851983 GOB851983:GOD851983 GXX851983:GXZ851983 HHT851983:HHV851983 HRP851983:HRR851983 IBL851983:IBN851983 ILH851983:ILJ851983 IVD851983:IVF851983 JEZ851983:JFB851983 JOV851983:JOX851983 JYR851983:JYT851983 KIN851983:KIP851983 KSJ851983:KSL851983 LCF851983:LCH851983 LMB851983:LMD851983 LVX851983:LVZ851983 MFT851983:MFV851983 MPP851983:MPR851983 MZL851983:MZN851983 NJH851983:NJJ851983 NTD851983:NTF851983 OCZ851983:ODB851983 OMV851983:OMX851983 OWR851983:OWT851983 PGN851983:PGP851983 PQJ851983:PQL851983 QAF851983:QAH851983 QKB851983:QKD851983 QTX851983:QTZ851983 RDT851983:RDV851983 RNP851983:RNR851983 RXL851983:RXN851983 SHH851983:SHJ851983 SRD851983:SRF851983 TAZ851983:TBB851983 TKV851983:TKX851983 TUR851983:TUT851983 UEN851983:UEP851983 UOJ851983:UOL851983 UYF851983:UYH851983 VIB851983:VID851983 VRX851983:VRZ851983 WBT851983:WBV851983 WLP851983:WLR851983 WVL851983:WVN851983 D917519:F917519 IZ917519:JB917519 SV917519:SX917519 ACR917519:ACT917519 AMN917519:AMP917519 AWJ917519:AWL917519 BGF917519:BGH917519 BQB917519:BQD917519 BZX917519:BZZ917519 CJT917519:CJV917519 CTP917519:CTR917519 DDL917519:DDN917519 DNH917519:DNJ917519 DXD917519:DXF917519 EGZ917519:EHB917519 EQV917519:EQX917519 FAR917519:FAT917519 FKN917519:FKP917519 FUJ917519:FUL917519 GEF917519:GEH917519 GOB917519:GOD917519 GXX917519:GXZ917519 HHT917519:HHV917519 HRP917519:HRR917519 IBL917519:IBN917519 ILH917519:ILJ917519 IVD917519:IVF917519 JEZ917519:JFB917519 JOV917519:JOX917519 JYR917519:JYT917519 KIN917519:KIP917519 KSJ917519:KSL917519 LCF917519:LCH917519 LMB917519:LMD917519 LVX917519:LVZ917519 MFT917519:MFV917519 MPP917519:MPR917519 MZL917519:MZN917519 NJH917519:NJJ917519 NTD917519:NTF917519 OCZ917519:ODB917519 OMV917519:OMX917519 OWR917519:OWT917519 PGN917519:PGP917519 PQJ917519:PQL917519 QAF917519:QAH917519 QKB917519:QKD917519 QTX917519:QTZ917519 RDT917519:RDV917519 RNP917519:RNR917519 RXL917519:RXN917519 SHH917519:SHJ917519 SRD917519:SRF917519 TAZ917519:TBB917519 TKV917519:TKX917519 TUR917519:TUT917519 UEN917519:UEP917519 UOJ917519:UOL917519 UYF917519:UYH917519 VIB917519:VID917519 VRX917519:VRZ917519 WBT917519:WBV917519 WLP917519:WLR917519 WVL917519:WVN917519 D983055:F983055 IZ983055:JB983055 SV983055:SX983055 ACR983055:ACT983055 AMN983055:AMP983055 AWJ983055:AWL983055 BGF983055:BGH983055 BQB983055:BQD983055 BZX983055:BZZ983055 CJT983055:CJV983055 CTP983055:CTR983055 DDL983055:DDN983055 DNH983055:DNJ983055 DXD983055:DXF983055 EGZ983055:EHB983055 EQV983055:EQX983055 FAR983055:FAT983055 FKN983055:FKP983055 FUJ983055:FUL983055 GEF983055:GEH983055 GOB983055:GOD983055 GXX983055:GXZ983055 HHT983055:HHV983055 HRP983055:HRR983055 IBL983055:IBN983055 ILH983055:ILJ983055 IVD983055:IVF983055 JEZ983055:JFB983055 JOV983055:JOX983055 JYR983055:JYT983055 KIN983055:KIP983055 KSJ983055:KSL983055 LCF983055:LCH983055 LMB983055:LMD983055 LVX983055:LVZ983055 MFT983055:MFV983055 MPP983055:MPR983055 MZL983055:MZN983055 NJH983055:NJJ983055 NTD983055:NTF983055 OCZ983055:ODB983055 OMV983055:OMX983055 OWR983055:OWT983055 PGN983055:PGP983055 PQJ983055:PQL983055 QAF983055:QAH983055 QKB983055:QKD983055 QTX983055:QTZ983055 RDT983055:RDV983055 RNP983055:RNR983055 RXL983055:RXN983055 SHH983055:SHJ983055 SRD983055:SRF983055 TAZ983055:TBB983055 TKV983055:TKX983055 TUR983055:TUT983055 UEN983055:UEP983055 UOJ983055:UOL983055 UYF983055:UYH983055 VIB983055:VID983055 VRX983055:VRZ983055 WBT983055:WBV983055 WLP983055:WLR983055 WVL983055:WVN983055"/>
    <dataValidation type="date" operator="greaterThan" allowBlank="1" showInputMessage="1" showErrorMessage="1" errorTitle="Data Base:" error="Insira a data no formato &quot;dd/mm/aaaa&quot;._x000a_(Ex.: Para a data de 1º de janeiro de 2012, digite &quot;1/1/2012&quot;)" promptTitle="Data Base:" sqref="WVL983057:WVN983057 IZ16:JB16 SV16:SX16 ACR16:ACT16 AMN16:AMP16 AWJ16:AWL16 BGF16:BGH16 BQB16:BQD16 BZX16:BZZ16 CJT16:CJV16 CTP16:CTR16 DDL16:DDN16 DNH16:DNJ16 DXD16:DXF16 EGZ16:EHB16 EQV16:EQX16 FAR16:FAT16 FKN16:FKP16 FUJ16:FUL16 GEF16:GEH16 GOB16:GOD16 GXX16:GXZ16 HHT16:HHV16 HRP16:HRR16 IBL16:IBN16 ILH16:ILJ16 IVD16:IVF16 JEZ16:JFB16 JOV16:JOX16 JYR16:JYT16 KIN16:KIP16 KSJ16:KSL16 LCF16:LCH16 LMB16:LMD16 LVX16:LVZ16 MFT16:MFV16 MPP16:MPR16 MZL16:MZN16 NJH16:NJJ16 NTD16:NTF16 OCZ16:ODB16 OMV16:OMX16 OWR16:OWT16 PGN16:PGP16 PQJ16:PQL16 QAF16:QAH16 QKB16:QKD16 QTX16:QTZ16 RDT16:RDV16 RNP16:RNR16 RXL16:RXN16 SHH16:SHJ16 SRD16:SRF16 TAZ16:TBB16 TKV16:TKX16 TUR16:TUT16 UEN16:UEP16 UOJ16:UOL16 UYF16:UYH16 VIB16:VID16 VRX16:VRZ16 WBT16:WBV16 WLP16:WLR16 WVL16:WVN16 D65553:F65553 IZ65553:JB65553 SV65553:SX65553 ACR65553:ACT65553 AMN65553:AMP65553 AWJ65553:AWL65553 BGF65553:BGH65553 BQB65553:BQD65553 BZX65553:BZZ65553 CJT65553:CJV65553 CTP65553:CTR65553 DDL65553:DDN65553 DNH65553:DNJ65553 DXD65553:DXF65553 EGZ65553:EHB65553 EQV65553:EQX65553 FAR65553:FAT65553 FKN65553:FKP65553 FUJ65553:FUL65553 GEF65553:GEH65553 GOB65553:GOD65553 GXX65553:GXZ65553 HHT65553:HHV65553 HRP65553:HRR65553 IBL65553:IBN65553 ILH65553:ILJ65553 IVD65553:IVF65553 JEZ65553:JFB65553 JOV65553:JOX65553 JYR65553:JYT65553 KIN65553:KIP65553 KSJ65553:KSL65553 LCF65553:LCH65553 LMB65553:LMD65553 LVX65553:LVZ65553 MFT65553:MFV65553 MPP65553:MPR65553 MZL65553:MZN65553 NJH65553:NJJ65553 NTD65553:NTF65553 OCZ65553:ODB65553 OMV65553:OMX65553 OWR65553:OWT65553 PGN65553:PGP65553 PQJ65553:PQL65553 QAF65553:QAH65553 QKB65553:QKD65553 QTX65553:QTZ65553 RDT65553:RDV65553 RNP65553:RNR65553 RXL65553:RXN65553 SHH65553:SHJ65553 SRD65553:SRF65553 TAZ65553:TBB65553 TKV65553:TKX65553 TUR65553:TUT65553 UEN65553:UEP65553 UOJ65553:UOL65553 UYF65553:UYH65553 VIB65553:VID65553 VRX65553:VRZ65553 WBT65553:WBV65553 WLP65553:WLR65553 WVL65553:WVN65553 D131089:F131089 IZ131089:JB131089 SV131089:SX131089 ACR131089:ACT131089 AMN131089:AMP131089 AWJ131089:AWL131089 BGF131089:BGH131089 BQB131089:BQD131089 BZX131089:BZZ131089 CJT131089:CJV131089 CTP131089:CTR131089 DDL131089:DDN131089 DNH131089:DNJ131089 DXD131089:DXF131089 EGZ131089:EHB131089 EQV131089:EQX131089 FAR131089:FAT131089 FKN131089:FKP131089 FUJ131089:FUL131089 GEF131089:GEH131089 GOB131089:GOD131089 GXX131089:GXZ131089 HHT131089:HHV131089 HRP131089:HRR131089 IBL131089:IBN131089 ILH131089:ILJ131089 IVD131089:IVF131089 JEZ131089:JFB131089 JOV131089:JOX131089 JYR131089:JYT131089 KIN131089:KIP131089 KSJ131089:KSL131089 LCF131089:LCH131089 LMB131089:LMD131089 LVX131089:LVZ131089 MFT131089:MFV131089 MPP131089:MPR131089 MZL131089:MZN131089 NJH131089:NJJ131089 NTD131089:NTF131089 OCZ131089:ODB131089 OMV131089:OMX131089 OWR131089:OWT131089 PGN131089:PGP131089 PQJ131089:PQL131089 QAF131089:QAH131089 QKB131089:QKD131089 QTX131089:QTZ131089 RDT131089:RDV131089 RNP131089:RNR131089 RXL131089:RXN131089 SHH131089:SHJ131089 SRD131089:SRF131089 TAZ131089:TBB131089 TKV131089:TKX131089 TUR131089:TUT131089 UEN131089:UEP131089 UOJ131089:UOL131089 UYF131089:UYH131089 VIB131089:VID131089 VRX131089:VRZ131089 WBT131089:WBV131089 WLP131089:WLR131089 WVL131089:WVN131089 D196625:F196625 IZ196625:JB196625 SV196625:SX196625 ACR196625:ACT196625 AMN196625:AMP196625 AWJ196625:AWL196625 BGF196625:BGH196625 BQB196625:BQD196625 BZX196625:BZZ196625 CJT196625:CJV196625 CTP196625:CTR196625 DDL196625:DDN196625 DNH196625:DNJ196625 DXD196625:DXF196625 EGZ196625:EHB196625 EQV196625:EQX196625 FAR196625:FAT196625 FKN196625:FKP196625 FUJ196625:FUL196625 GEF196625:GEH196625 GOB196625:GOD196625 GXX196625:GXZ196625 HHT196625:HHV196625 HRP196625:HRR196625 IBL196625:IBN196625 ILH196625:ILJ196625 IVD196625:IVF196625 JEZ196625:JFB196625 JOV196625:JOX196625 JYR196625:JYT196625 KIN196625:KIP196625 KSJ196625:KSL196625 LCF196625:LCH196625 LMB196625:LMD196625 LVX196625:LVZ196625 MFT196625:MFV196625 MPP196625:MPR196625 MZL196625:MZN196625 NJH196625:NJJ196625 NTD196625:NTF196625 OCZ196625:ODB196625 OMV196625:OMX196625 OWR196625:OWT196625 PGN196625:PGP196625 PQJ196625:PQL196625 QAF196625:QAH196625 QKB196625:QKD196625 QTX196625:QTZ196625 RDT196625:RDV196625 RNP196625:RNR196625 RXL196625:RXN196625 SHH196625:SHJ196625 SRD196625:SRF196625 TAZ196625:TBB196625 TKV196625:TKX196625 TUR196625:TUT196625 UEN196625:UEP196625 UOJ196625:UOL196625 UYF196625:UYH196625 VIB196625:VID196625 VRX196625:VRZ196625 WBT196625:WBV196625 WLP196625:WLR196625 WVL196625:WVN196625 D262161:F262161 IZ262161:JB262161 SV262161:SX262161 ACR262161:ACT262161 AMN262161:AMP262161 AWJ262161:AWL262161 BGF262161:BGH262161 BQB262161:BQD262161 BZX262161:BZZ262161 CJT262161:CJV262161 CTP262161:CTR262161 DDL262161:DDN262161 DNH262161:DNJ262161 DXD262161:DXF262161 EGZ262161:EHB262161 EQV262161:EQX262161 FAR262161:FAT262161 FKN262161:FKP262161 FUJ262161:FUL262161 GEF262161:GEH262161 GOB262161:GOD262161 GXX262161:GXZ262161 HHT262161:HHV262161 HRP262161:HRR262161 IBL262161:IBN262161 ILH262161:ILJ262161 IVD262161:IVF262161 JEZ262161:JFB262161 JOV262161:JOX262161 JYR262161:JYT262161 KIN262161:KIP262161 KSJ262161:KSL262161 LCF262161:LCH262161 LMB262161:LMD262161 LVX262161:LVZ262161 MFT262161:MFV262161 MPP262161:MPR262161 MZL262161:MZN262161 NJH262161:NJJ262161 NTD262161:NTF262161 OCZ262161:ODB262161 OMV262161:OMX262161 OWR262161:OWT262161 PGN262161:PGP262161 PQJ262161:PQL262161 QAF262161:QAH262161 QKB262161:QKD262161 QTX262161:QTZ262161 RDT262161:RDV262161 RNP262161:RNR262161 RXL262161:RXN262161 SHH262161:SHJ262161 SRD262161:SRF262161 TAZ262161:TBB262161 TKV262161:TKX262161 TUR262161:TUT262161 UEN262161:UEP262161 UOJ262161:UOL262161 UYF262161:UYH262161 VIB262161:VID262161 VRX262161:VRZ262161 WBT262161:WBV262161 WLP262161:WLR262161 WVL262161:WVN262161 D327697:F327697 IZ327697:JB327697 SV327697:SX327697 ACR327697:ACT327697 AMN327697:AMP327697 AWJ327697:AWL327697 BGF327697:BGH327697 BQB327697:BQD327697 BZX327697:BZZ327697 CJT327697:CJV327697 CTP327697:CTR327697 DDL327697:DDN327697 DNH327697:DNJ327697 DXD327697:DXF327697 EGZ327697:EHB327697 EQV327697:EQX327697 FAR327697:FAT327697 FKN327697:FKP327697 FUJ327697:FUL327697 GEF327697:GEH327697 GOB327697:GOD327697 GXX327697:GXZ327697 HHT327697:HHV327697 HRP327697:HRR327697 IBL327697:IBN327697 ILH327697:ILJ327697 IVD327697:IVF327697 JEZ327697:JFB327697 JOV327697:JOX327697 JYR327697:JYT327697 KIN327697:KIP327697 KSJ327697:KSL327697 LCF327697:LCH327697 LMB327697:LMD327697 LVX327697:LVZ327697 MFT327697:MFV327697 MPP327697:MPR327697 MZL327697:MZN327697 NJH327697:NJJ327697 NTD327697:NTF327697 OCZ327697:ODB327697 OMV327697:OMX327697 OWR327697:OWT327697 PGN327697:PGP327697 PQJ327697:PQL327697 QAF327697:QAH327697 QKB327697:QKD327697 QTX327697:QTZ327697 RDT327697:RDV327697 RNP327697:RNR327697 RXL327697:RXN327697 SHH327697:SHJ327697 SRD327697:SRF327697 TAZ327697:TBB327697 TKV327697:TKX327697 TUR327697:TUT327697 UEN327697:UEP327697 UOJ327697:UOL327697 UYF327697:UYH327697 VIB327697:VID327697 VRX327697:VRZ327697 WBT327697:WBV327697 WLP327697:WLR327697 WVL327697:WVN327697 D393233:F393233 IZ393233:JB393233 SV393233:SX393233 ACR393233:ACT393233 AMN393233:AMP393233 AWJ393233:AWL393233 BGF393233:BGH393233 BQB393233:BQD393233 BZX393233:BZZ393233 CJT393233:CJV393233 CTP393233:CTR393233 DDL393233:DDN393233 DNH393233:DNJ393233 DXD393233:DXF393233 EGZ393233:EHB393233 EQV393233:EQX393233 FAR393233:FAT393233 FKN393233:FKP393233 FUJ393233:FUL393233 GEF393233:GEH393233 GOB393233:GOD393233 GXX393233:GXZ393233 HHT393233:HHV393233 HRP393233:HRR393233 IBL393233:IBN393233 ILH393233:ILJ393233 IVD393233:IVF393233 JEZ393233:JFB393233 JOV393233:JOX393233 JYR393233:JYT393233 KIN393233:KIP393233 KSJ393233:KSL393233 LCF393233:LCH393233 LMB393233:LMD393233 LVX393233:LVZ393233 MFT393233:MFV393233 MPP393233:MPR393233 MZL393233:MZN393233 NJH393233:NJJ393233 NTD393233:NTF393233 OCZ393233:ODB393233 OMV393233:OMX393233 OWR393233:OWT393233 PGN393233:PGP393233 PQJ393233:PQL393233 QAF393233:QAH393233 QKB393233:QKD393233 QTX393233:QTZ393233 RDT393233:RDV393233 RNP393233:RNR393233 RXL393233:RXN393233 SHH393233:SHJ393233 SRD393233:SRF393233 TAZ393233:TBB393233 TKV393233:TKX393233 TUR393233:TUT393233 UEN393233:UEP393233 UOJ393233:UOL393233 UYF393233:UYH393233 VIB393233:VID393233 VRX393233:VRZ393233 WBT393233:WBV393233 WLP393233:WLR393233 WVL393233:WVN393233 D458769:F458769 IZ458769:JB458769 SV458769:SX458769 ACR458769:ACT458769 AMN458769:AMP458769 AWJ458769:AWL458769 BGF458769:BGH458769 BQB458769:BQD458769 BZX458769:BZZ458769 CJT458769:CJV458769 CTP458769:CTR458769 DDL458769:DDN458769 DNH458769:DNJ458769 DXD458769:DXF458769 EGZ458769:EHB458769 EQV458769:EQX458769 FAR458769:FAT458769 FKN458769:FKP458769 FUJ458769:FUL458769 GEF458769:GEH458769 GOB458769:GOD458769 GXX458769:GXZ458769 HHT458769:HHV458769 HRP458769:HRR458769 IBL458769:IBN458769 ILH458769:ILJ458769 IVD458769:IVF458769 JEZ458769:JFB458769 JOV458769:JOX458769 JYR458769:JYT458769 KIN458769:KIP458769 KSJ458769:KSL458769 LCF458769:LCH458769 LMB458769:LMD458769 LVX458769:LVZ458769 MFT458769:MFV458769 MPP458769:MPR458769 MZL458769:MZN458769 NJH458769:NJJ458769 NTD458769:NTF458769 OCZ458769:ODB458769 OMV458769:OMX458769 OWR458769:OWT458769 PGN458769:PGP458769 PQJ458769:PQL458769 QAF458769:QAH458769 QKB458769:QKD458769 QTX458769:QTZ458769 RDT458769:RDV458769 RNP458769:RNR458769 RXL458769:RXN458769 SHH458769:SHJ458769 SRD458769:SRF458769 TAZ458769:TBB458769 TKV458769:TKX458769 TUR458769:TUT458769 UEN458769:UEP458769 UOJ458769:UOL458769 UYF458769:UYH458769 VIB458769:VID458769 VRX458769:VRZ458769 WBT458769:WBV458769 WLP458769:WLR458769 WVL458769:WVN458769 D524305:F524305 IZ524305:JB524305 SV524305:SX524305 ACR524305:ACT524305 AMN524305:AMP524305 AWJ524305:AWL524305 BGF524305:BGH524305 BQB524305:BQD524305 BZX524305:BZZ524305 CJT524305:CJV524305 CTP524305:CTR524305 DDL524305:DDN524305 DNH524305:DNJ524305 DXD524305:DXF524305 EGZ524305:EHB524305 EQV524305:EQX524305 FAR524305:FAT524305 FKN524305:FKP524305 FUJ524305:FUL524305 GEF524305:GEH524305 GOB524305:GOD524305 GXX524305:GXZ524305 HHT524305:HHV524305 HRP524305:HRR524305 IBL524305:IBN524305 ILH524305:ILJ524305 IVD524305:IVF524305 JEZ524305:JFB524305 JOV524305:JOX524305 JYR524305:JYT524305 KIN524305:KIP524305 KSJ524305:KSL524305 LCF524305:LCH524305 LMB524305:LMD524305 LVX524305:LVZ524305 MFT524305:MFV524305 MPP524305:MPR524305 MZL524305:MZN524305 NJH524305:NJJ524305 NTD524305:NTF524305 OCZ524305:ODB524305 OMV524305:OMX524305 OWR524305:OWT524305 PGN524305:PGP524305 PQJ524305:PQL524305 QAF524305:QAH524305 QKB524305:QKD524305 QTX524305:QTZ524305 RDT524305:RDV524305 RNP524305:RNR524305 RXL524305:RXN524305 SHH524305:SHJ524305 SRD524305:SRF524305 TAZ524305:TBB524305 TKV524305:TKX524305 TUR524305:TUT524305 UEN524305:UEP524305 UOJ524305:UOL524305 UYF524305:UYH524305 VIB524305:VID524305 VRX524305:VRZ524305 WBT524305:WBV524305 WLP524305:WLR524305 WVL524305:WVN524305 D589841:F589841 IZ589841:JB589841 SV589841:SX589841 ACR589841:ACT589841 AMN589841:AMP589841 AWJ589841:AWL589841 BGF589841:BGH589841 BQB589841:BQD589841 BZX589841:BZZ589841 CJT589841:CJV589841 CTP589841:CTR589841 DDL589841:DDN589841 DNH589841:DNJ589841 DXD589841:DXF589841 EGZ589841:EHB589841 EQV589841:EQX589841 FAR589841:FAT589841 FKN589841:FKP589841 FUJ589841:FUL589841 GEF589841:GEH589841 GOB589841:GOD589841 GXX589841:GXZ589841 HHT589841:HHV589841 HRP589841:HRR589841 IBL589841:IBN589841 ILH589841:ILJ589841 IVD589841:IVF589841 JEZ589841:JFB589841 JOV589841:JOX589841 JYR589841:JYT589841 KIN589841:KIP589841 KSJ589841:KSL589841 LCF589841:LCH589841 LMB589841:LMD589841 LVX589841:LVZ589841 MFT589841:MFV589841 MPP589841:MPR589841 MZL589841:MZN589841 NJH589841:NJJ589841 NTD589841:NTF589841 OCZ589841:ODB589841 OMV589841:OMX589841 OWR589841:OWT589841 PGN589841:PGP589841 PQJ589841:PQL589841 QAF589841:QAH589841 QKB589841:QKD589841 QTX589841:QTZ589841 RDT589841:RDV589841 RNP589841:RNR589841 RXL589841:RXN589841 SHH589841:SHJ589841 SRD589841:SRF589841 TAZ589841:TBB589841 TKV589841:TKX589841 TUR589841:TUT589841 UEN589841:UEP589841 UOJ589841:UOL589841 UYF589841:UYH589841 VIB589841:VID589841 VRX589841:VRZ589841 WBT589841:WBV589841 WLP589841:WLR589841 WVL589841:WVN589841 D655377:F655377 IZ655377:JB655377 SV655377:SX655377 ACR655377:ACT655377 AMN655377:AMP655377 AWJ655377:AWL655377 BGF655377:BGH655377 BQB655377:BQD655377 BZX655377:BZZ655377 CJT655377:CJV655377 CTP655377:CTR655377 DDL655377:DDN655377 DNH655377:DNJ655377 DXD655377:DXF655377 EGZ655377:EHB655377 EQV655377:EQX655377 FAR655377:FAT655377 FKN655377:FKP655377 FUJ655377:FUL655377 GEF655377:GEH655377 GOB655377:GOD655377 GXX655377:GXZ655377 HHT655377:HHV655377 HRP655377:HRR655377 IBL655377:IBN655377 ILH655377:ILJ655377 IVD655377:IVF655377 JEZ655377:JFB655377 JOV655377:JOX655377 JYR655377:JYT655377 KIN655377:KIP655377 KSJ655377:KSL655377 LCF655377:LCH655377 LMB655377:LMD655377 LVX655377:LVZ655377 MFT655377:MFV655377 MPP655377:MPR655377 MZL655377:MZN655377 NJH655377:NJJ655377 NTD655377:NTF655377 OCZ655377:ODB655377 OMV655377:OMX655377 OWR655377:OWT655377 PGN655377:PGP655377 PQJ655377:PQL655377 QAF655377:QAH655377 QKB655377:QKD655377 QTX655377:QTZ655377 RDT655377:RDV655377 RNP655377:RNR655377 RXL655377:RXN655377 SHH655377:SHJ655377 SRD655377:SRF655377 TAZ655377:TBB655377 TKV655377:TKX655377 TUR655377:TUT655377 UEN655377:UEP655377 UOJ655377:UOL655377 UYF655377:UYH655377 VIB655377:VID655377 VRX655377:VRZ655377 WBT655377:WBV655377 WLP655377:WLR655377 WVL655377:WVN655377 D720913:F720913 IZ720913:JB720913 SV720913:SX720913 ACR720913:ACT720913 AMN720913:AMP720913 AWJ720913:AWL720913 BGF720913:BGH720913 BQB720913:BQD720913 BZX720913:BZZ720913 CJT720913:CJV720913 CTP720913:CTR720913 DDL720913:DDN720913 DNH720913:DNJ720913 DXD720913:DXF720913 EGZ720913:EHB720913 EQV720913:EQX720913 FAR720913:FAT720913 FKN720913:FKP720913 FUJ720913:FUL720913 GEF720913:GEH720913 GOB720913:GOD720913 GXX720913:GXZ720913 HHT720913:HHV720913 HRP720913:HRR720913 IBL720913:IBN720913 ILH720913:ILJ720913 IVD720913:IVF720913 JEZ720913:JFB720913 JOV720913:JOX720913 JYR720913:JYT720913 KIN720913:KIP720913 KSJ720913:KSL720913 LCF720913:LCH720913 LMB720913:LMD720913 LVX720913:LVZ720913 MFT720913:MFV720913 MPP720913:MPR720913 MZL720913:MZN720913 NJH720913:NJJ720913 NTD720913:NTF720913 OCZ720913:ODB720913 OMV720913:OMX720913 OWR720913:OWT720913 PGN720913:PGP720913 PQJ720913:PQL720913 QAF720913:QAH720913 QKB720913:QKD720913 QTX720913:QTZ720913 RDT720913:RDV720913 RNP720913:RNR720913 RXL720913:RXN720913 SHH720913:SHJ720913 SRD720913:SRF720913 TAZ720913:TBB720913 TKV720913:TKX720913 TUR720913:TUT720913 UEN720913:UEP720913 UOJ720913:UOL720913 UYF720913:UYH720913 VIB720913:VID720913 VRX720913:VRZ720913 WBT720913:WBV720913 WLP720913:WLR720913 WVL720913:WVN720913 D786449:F786449 IZ786449:JB786449 SV786449:SX786449 ACR786449:ACT786449 AMN786449:AMP786449 AWJ786449:AWL786449 BGF786449:BGH786449 BQB786449:BQD786449 BZX786449:BZZ786449 CJT786449:CJV786449 CTP786449:CTR786449 DDL786449:DDN786449 DNH786449:DNJ786449 DXD786449:DXF786449 EGZ786449:EHB786449 EQV786449:EQX786449 FAR786449:FAT786449 FKN786449:FKP786449 FUJ786449:FUL786449 GEF786449:GEH786449 GOB786449:GOD786449 GXX786449:GXZ786449 HHT786449:HHV786449 HRP786449:HRR786449 IBL786449:IBN786449 ILH786449:ILJ786449 IVD786449:IVF786449 JEZ786449:JFB786449 JOV786449:JOX786449 JYR786449:JYT786449 KIN786449:KIP786449 KSJ786449:KSL786449 LCF786449:LCH786449 LMB786449:LMD786449 LVX786449:LVZ786449 MFT786449:MFV786449 MPP786449:MPR786449 MZL786449:MZN786449 NJH786449:NJJ786449 NTD786449:NTF786449 OCZ786449:ODB786449 OMV786449:OMX786449 OWR786449:OWT786449 PGN786449:PGP786449 PQJ786449:PQL786449 QAF786449:QAH786449 QKB786449:QKD786449 QTX786449:QTZ786449 RDT786449:RDV786449 RNP786449:RNR786449 RXL786449:RXN786449 SHH786449:SHJ786449 SRD786449:SRF786449 TAZ786449:TBB786449 TKV786449:TKX786449 TUR786449:TUT786449 UEN786449:UEP786449 UOJ786449:UOL786449 UYF786449:UYH786449 VIB786449:VID786449 VRX786449:VRZ786449 WBT786449:WBV786449 WLP786449:WLR786449 WVL786449:WVN786449 D851985:F851985 IZ851985:JB851985 SV851985:SX851985 ACR851985:ACT851985 AMN851985:AMP851985 AWJ851985:AWL851985 BGF851985:BGH851985 BQB851985:BQD851985 BZX851985:BZZ851985 CJT851985:CJV851985 CTP851985:CTR851985 DDL851985:DDN851985 DNH851985:DNJ851985 DXD851985:DXF851985 EGZ851985:EHB851985 EQV851985:EQX851985 FAR851985:FAT851985 FKN851985:FKP851985 FUJ851985:FUL851985 GEF851985:GEH851985 GOB851985:GOD851985 GXX851985:GXZ851985 HHT851985:HHV851985 HRP851985:HRR851985 IBL851985:IBN851985 ILH851985:ILJ851985 IVD851985:IVF851985 JEZ851985:JFB851985 JOV851985:JOX851985 JYR851985:JYT851985 KIN851985:KIP851985 KSJ851985:KSL851985 LCF851985:LCH851985 LMB851985:LMD851985 LVX851985:LVZ851985 MFT851985:MFV851985 MPP851985:MPR851985 MZL851985:MZN851985 NJH851985:NJJ851985 NTD851985:NTF851985 OCZ851985:ODB851985 OMV851985:OMX851985 OWR851985:OWT851985 PGN851985:PGP851985 PQJ851985:PQL851985 QAF851985:QAH851985 QKB851985:QKD851985 QTX851985:QTZ851985 RDT851985:RDV851985 RNP851985:RNR851985 RXL851985:RXN851985 SHH851985:SHJ851985 SRD851985:SRF851985 TAZ851985:TBB851985 TKV851985:TKX851985 TUR851985:TUT851985 UEN851985:UEP851985 UOJ851985:UOL851985 UYF851985:UYH851985 VIB851985:VID851985 VRX851985:VRZ851985 WBT851985:WBV851985 WLP851985:WLR851985 WVL851985:WVN851985 D917521:F917521 IZ917521:JB917521 SV917521:SX917521 ACR917521:ACT917521 AMN917521:AMP917521 AWJ917521:AWL917521 BGF917521:BGH917521 BQB917521:BQD917521 BZX917521:BZZ917521 CJT917521:CJV917521 CTP917521:CTR917521 DDL917521:DDN917521 DNH917521:DNJ917521 DXD917521:DXF917521 EGZ917521:EHB917521 EQV917521:EQX917521 FAR917521:FAT917521 FKN917521:FKP917521 FUJ917521:FUL917521 GEF917521:GEH917521 GOB917521:GOD917521 GXX917521:GXZ917521 HHT917521:HHV917521 HRP917521:HRR917521 IBL917521:IBN917521 ILH917521:ILJ917521 IVD917521:IVF917521 JEZ917521:JFB917521 JOV917521:JOX917521 JYR917521:JYT917521 KIN917521:KIP917521 KSJ917521:KSL917521 LCF917521:LCH917521 LMB917521:LMD917521 LVX917521:LVZ917521 MFT917521:MFV917521 MPP917521:MPR917521 MZL917521:MZN917521 NJH917521:NJJ917521 NTD917521:NTF917521 OCZ917521:ODB917521 OMV917521:OMX917521 OWR917521:OWT917521 PGN917521:PGP917521 PQJ917521:PQL917521 QAF917521:QAH917521 QKB917521:QKD917521 QTX917521:QTZ917521 RDT917521:RDV917521 RNP917521:RNR917521 RXL917521:RXN917521 SHH917521:SHJ917521 SRD917521:SRF917521 TAZ917521:TBB917521 TKV917521:TKX917521 TUR917521:TUT917521 UEN917521:UEP917521 UOJ917521:UOL917521 UYF917521:UYH917521 VIB917521:VID917521 VRX917521:VRZ917521 WBT917521:WBV917521 WLP917521:WLR917521 WVL917521:WVN917521 D983057:F983057 IZ983057:JB983057 SV983057:SX983057 ACR983057:ACT983057 AMN983057:AMP983057 AWJ983057:AWL983057 BGF983057:BGH983057 BQB983057:BQD983057 BZX983057:BZZ983057 CJT983057:CJV983057 CTP983057:CTR983057 DDL983057:DDN983057 DNH983057:DNJ983057 DXD983057:DXF983057 EGZ983057:EHB983057 EQV983057:EQX983057 FAR983057:FAT983057 FKN983057:FKP983057 FUJ983057:FUL983057 GEF983057:GEH983057 GOB983057:GOD983057 GXX983057:GXZ983057 HHT983057:HHV983057 HRP983057:HRR983057 IBL983057:IBN983057 ILH983057:ILJ983057 IVD983057:IVF983057 JEZ983057:JFB983057 JOV983057:JOX983057 JYR983057:JYT983057 KIN983057:KIP983057 KSJ983057:KSL983057 LCF983057:LCH983057 LMB983057:LMD983057 LVX983057:LVZ983057 MFT983057:MFV983057 MPP983057:MPR983057 MZL983057:MZN983057 NJH983057:NJJ983057 NTD983057:NTF983057 OCZ983057:ODB983057 OMV983057:OMX983057 OWR983057:OWT983057 PGN983057:PGP983057 PQJ983057:PQL983057 QAF983057:QAH983057 QKB983057:QKD983057 QTX983057:QTZ983057 RDT983057:RDV983057 RNP983057:RNR983057 RXL983057:RXN983057 SHH983057:SHJ983057 SRD983057:SRF983057 TAZ983057:TBB983057 TKV983057:TKX983057 TUR983057:TUT983057 UEN983057:UEP983057 UOJ983057:UOL983057 UYF983057:UYH983057 VIB983057:VID983057 VRX983057:VRZ983057 WBT983057:WBV983057 WLP983057:WLR983057 D16:F16">
      <formula1>40543</formula1>
    </dataValidation>
  </dataValidations>
  <pageMargins left="0.25" right="0.25" top="0.75" bottom="0.75" header="0.3" footer="0.3"/>
  <pageSetup paperSize="9" scale="81" fitToHeight="0" orientation="portrait" r:id="rId1"/>
  <rowBreaks count="1" manualBreakCount="1">
    <brk id="63"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Y135"/>
  <sheetViews>
    <sheetView showGridLines="0" view="pageBreakPreview" topLeftCell="B82" zoomScale="120" zoomScaleNormal="100" zoomScaleSheetLayoutView="120" workbookViewId="0">
      <selection activeCell="D18" sqref="D18:F18"/>
    </sheetView>
  </sheetViews>
  <sheetFormatPr defaultRowHeight="12.75"/>
  <cols>
    <col min="1" max="1" width="8.85546875" style="208"/>
    <col min="2" max="2" width="12.5703125" style="208" customWidth="1"/>
    <col min="3" max="3" width="49.5703125" style="208" customWidth="1"/>
    <col min="4" max="4" width="28" style="208" customWidth="1"/>
    <col min="5" max="5" width="16.85546875" style="301" customWidth="1"/>
    <col min="6" max="6" width="17.5703125" style="348" customWidth="1"/>
    <col min="7" max="7" width="33.140625" style="208" customWidth="1"/>
    <col min="8" max="8" width="15.85546875" style="208" hidden="1" customWidth="1"/>
    <col min="9" max="9" width="3.85546875" style="208" hidden="1" customWidth="1"/>
    <col min="10" max="10" width="21.7109375" style="208" hidden="1" customWidth="1"/>
    <col min="11" max="11" width="2.5703125" style="208" hidden="1" customWidth="1"/>
    <col min="12" max="12" width="19.85546875" style="208" hidden="1" customWidth="1"/>
    <col min="13" max="13" width="2.42578125" style="208" hidden="1" customWidth="1"/>
    <col min="14" max="14" width="42.7109375" style="208" hidden="1" customWidth="1"/>
    <col min="15" max="15" width="2.28515625" style="208" hidden="1" customWidth="1"/>
    <col min="16" max="16" width="13.42578125" style="208" hidden="1" customWidth="1"/>
    <col min="17" max="17" width="2.140625" style="208" hidden="1" customWidth="1"/>
    <col min="18" max="18" width="23.42578125" style="208" hidden="1" customWidth="1"/>
    <col min="19" max="19" width="1.42578125" style="208" hidden="1" customWidth="1"/>
    <col min="20" max="20" width="19.85546875" style="208" hidden="1" customWidth="1"/>
    <col min="21" max="257" width="8.85546875" style="208"/>
    <col min="258" max="258" width="12.5703125" style="208" customWidth="1"/>
    <col min="259" max="259" width="49.5703125" style="208" customWidth="1"/>
    <col min="260" max="260" width="28" style="208" customWidth="1"/>
    <col min="261" max="261" width="16.85546875" style="208" customWidth="1"/>
    <col min="262" max="262" width="17.5703125" style="208" customWidth="1"/>
    <col min="263" max="263" width="33.140625" style="208" customWidth="1"/>
    <col min="264" max="276" width="0" style="208" hidden="1" customWidth="1"/>
    <col min="277" max="513" width="8.85546875" style="208"/>
    <col min="514" max="514" width="12.5703125" style="208" customWidth="1"/>
    <col min="515" max="515" width="49.5703125" style="208" customWidth="1"/>
    <col min="516" max="516" width="28" style="208" customWidth="1"/>
    <col min="517" max="517" width="16.85546875" style="208" customWidth="1"/>
    <col min="518" max="518" width="17.5703125" style="208" customWidth="1"/>
    <col min="519" max="519" width="33.140625" style="208" customWidth="1"/>
    <col min="520" max="532" width="0" style="208" hidden="1" customWidth="1"/>
    <col min="533" max="769" width="8.85546875" style="208"/>
    <col min="770" max="770" width="12.5703125" style="208" customWidth="1"/>
    <col min="771" max="771" width="49.5703125" style="208" customWidth="1"/>
    <col min="772" max="772" width="28" style="208" customWidth="1"/>
    <col min="773" max="773" width="16.85546875" style="208" customWidth="1"/>
    <col min="774" max="774" width="17.5703125" style="208" customWidth="1"/>
    <col min="775" max="775" width="33.140625" style="208" customWidth="1"/>
    <col min="776" max="788" width="0" style="208" hidden="1" customWidth="1"/>
    <col min="789" max="1025" width="8.85546875" style="208"/>
    <col min="1026" max="1026" width="12.5703125" style="208" customWidth="1"/>
    <col min="1027" max="1027" width="49.5703125" style="208" customWidth="1"/>
    <col min="1028" max="1028" width="28" style="208" customWidth="1"/>
    <col min="1029" max="1029" width="16.85546875" style="208" customWidth="1"/>
    <col min="1030" max="1030" width="17.5703125" style="208" customWidth="1"/>
    <col min="1031" max="1031" width="33.140625" style="208" customWidth="1"/>
    <col min="1032" max="1044" width="0" style="208" hidden="1" customWidth="1"/>
    <col min="1045" max="1281" width="8.85546875" style="208"/>
    <col min="1282" max="1282" width="12.5703125" style="208" customWidth="1"/>
    <col min="1283" max="1283" width="49.5703125" style="208" customWidth="1"/>
    <col min="1284" max="1284" width="28" style="208" customWidth="1"/>
    <col min="1285" max="1285" width="16.85546875" style="208" customWidth="1"/>
    <col min="1286" max="1286" width="17.5703125" style="208" customWidth="1"/>
    <col min="1287" max="1287" width="33.140625" style="208" customWidth="1"/>
    <col min="1288" max="1300" width="0" style="208" hidden="1" customWidth="1"/>
    <col min="1301" max="1537" width="8.85546875" style="208"/>
    <col min="1538" max="1538" width="12.5703125" style="208" customWidth="1"/>
    <col min="1539" max="1539" width="49.5703125" style="208" customWidth="1"/>
    <col min="1540" max="1540" width="28" style="208" customWidth="1"/>
    <col min="1541" max="1541" width="16.85546875" style="208" customWidth="1"/>
    <col min="1542" max="1542" width="17.5703125" style="208" customWidth="1"/>
    <col min="1543" max="1543" width="33.140625" style="208" customWidth="1"/>
    <col min="1544" max="1556" width="0" style="208" hidden="1" customWidth="1"/>
    <col min="1557" max="1793" width="8.85546875" style="208"/>
    <col min="1794" max="1794" width="12.5703125" style="208" customWidth="1"/>
    <col min="1795" max="1795" width="49.5703125" style="208" customWidth="1"/>
    <col min="1796" max="1796" width="28" style="208" customWidth="1"/>
    <col min="1797" max="1797" width="16.85546875" style="208" customWidth="1"/>
    <col min="1798" max="1798" width="17.5703125" style="208" customWidth="1"/>
    <col min="1799" max="1799" width="33.140625" style="208" customWidth="1"/>
    <col min="1800" max="1812" width="0" style="208" hidden="1" customWidth="1"/>
    <col min="1813" max="2049" width="8.85546875" style="208"/>
    <col min="2050" max="2050" width="12.5703125" style="208" customWidth="1"/>
    <col min="2051" max="2051" width="49.5703125" style="208" customWidth="1"/>
    <col min="2052" max="2052" width="28" style="208" customWidth="1"/>
    <col min="2053" max="2053" width="16.85546875" style="208" customWidth="1"/>
    <col min="2054" max="2054" width="17.5703125" style="208" customWidth="1"/>
    <col min="2055" max="2055" width="33.140625" style="208" customWidth="1"/>
    <col min="2056" max="2068" width="0" style="208" hidden="1" customWidth="1"/>
    <col min="2069" max="2305" width="8.85546875" style="208"/>
    <col min="2306" max="2306" width="12.5703125" style="208" customWidth="1"/>
    <col min="2307" max="2307" width="49.5703125" style="208" customWidth="1"/>
    <col min="2308" max="2308" width="28" style="208" customWidth="1"/>
    <col min="2309" max="2309" width="16.85546875" style="208" customWidth="1"/>
    <col min="2310" max="2310" width="17.5703125" style="208" customWidth="1"/>
    <col min="2311" max="2311" width="33.140625" style="208" customWidth="1"/>
    <col min="2312" max="2324" width="0" style="208" hidden="1" customWidth="1"/>
    <col min="2325" max="2561" width="8.85546875" style="208"/>
    <col min="2562" max="2562" width="12.5703125" style="208" customWidth="1"/>
    <col min="2563" max="2563" width="49.5703125" style="208" customWidth="1"/>
    <col min="2564" max="2564" width="28" style="208" customWidth="1"/>
    <col min="2565" max="2565" width="16.85546875" style="208" customWidth="1"/>
    <col min="2566" max="2566" width="17.5703125" style="208" customWidth="1"/>
    <col min="2567" max="2567" width="33.140625" style="208" customWidth="1"/>
    <col min="2568" max="2580" width="0" style="208" hidden="1" customWidth="1"/>
    <col min="2581" max="2817" width="8.85546875" style="208"/>
    <col min="2818" max="2818" width="12.5703125" style="208" customWidth="1"/>
    <col min="2819" max="2819" width="49.5703125" style="208" customWidth="1"/>
    <col min="2820" max="2820" width="28" style="208" customWidth="1"/>
    <col min="2821" max="2821" width="16.85546875" style="208" customWidth="1"/>
    <col min="2822" max="2822" width="17.5703125" style="208" customWidth="1"/>
    <col min="2823" max="2823" width="33.140625" style="208" customWidth="1"/>
    <col min="2824" max="2836" width="0" style="208" hidden="1" customWidth="1"/>
    <col min="2837" max="3073" width="8.85546875" style="208"/>
    <col min="3074" max="3074" width="12.5703125" style="208" customWidth="1"/>
    <col min="3075" max="3075" width="49.5703125" style="208" customWidth="1"/>
    <col min="3076" max="3076" width="28" style="208" customWidth="1"/>
    <col min="3077" max="3077" width="16.85546875" style="208" customWidth="1"/>
    <col min="3078" max="3078" width="17.5703125" style="208" customWidth="1"/>
    <col min="3079" max="3079" width="33.140625" style="208" customWidth="1"/>
    <col min="3080" max="3092" width="0" style="208" hidden="1" customWidth="1"/>
    <col min="3093" max="3329" width="8.85546875" style="208"/>
    <col min="3330" max="3330" width="12.5703125" style="208" customWidth="1"/>
    <col min="3331" max="3331" width="49.5703125" style="208" customWidth="1"/>
    <col min="3332" max="3332" width="28" style="208" customWidth="1"/>
    <col min="3333" max="3333" width="16.85546875" style="208" customWidth="1"/>
    <col min="3334" max="3334" width="17.5703125" style="208" customWidth="1"/>
    <col min="3335" max="3335" width="33.140625" style="208" customWidth="1"/>
    <col min="3336" max="3348" width="0" style="208" hidden="1" customWidth="1"/>
    <col min="3349" max="3585" width="8.85546875" style="208"/>
    <col min="3586" max="3586" width="12.5703125" style="208" customWidth="1"/>
    <col min="3587" max="3587" width="49.5703125" style="208" customWidth="1"/>
    <col min="3588" max="3588" width="28" style="208" customWidth="1"/>
    <col min="3589" max="3589" width="16.85546875" style="208" customWidth="1"/>
    <col min="3590" max="3590" width="17.5703125" style="208" customWidth="1"/>
    <col min="3591" max="3591" width="33.140625" style="208" customWidth="1"/>
    <col min="3592" max="3604" width="0" style="208" hidden="1" customWidth="1"/>
    <col min="3605" max="3841" width="8.85546875" style="208"/>
    <col min="3842" max="3842" width="12.5703125" style="208" customWidth="1"/>
    <col min="3843" max="3843" width="49.5703125" style="208" customWidth="1"/>
    <col min="3844" max="3844" width="28" style="208" customWidth="1"/>
    <col min="3845" max="3845" width="16.85546875" style="208" customWidth="1"/>
    <col min="3846" max="3846" width="17.5703125" style="208" customWidth="1"/>
    <col min="3847" max="3847" width="33.140625" style="208" customWidth="1"/>
    <col min="3848" max="3860" width="0" style="208" hidden="1" customWidth="1"/>
    <col min="3861" max="4097" width="8.85546875" style="208"/>
    <col min="4098" max="4098" width="12.5703125" style="208" customWidth="1"/>
    <col min="4099" max="4099" width="49.5703125" style="208" customWidth="1"/>
    <col min="4100" max="4100" width="28" style="208" customWidth="1"/>
    <col min="4101" max="4101" width="16.85546875" style="208" customWidth="1"/>
    <col min="4102" max="4102" width="17.5703125" style="208" customWidth="1"/>
    <col min="4103" max="4103" width="33.140625" style="208" customWidth="1"/>
    <col min="4104" max="4116" width="0" style="208" hidden="1" customWidth="1"/>
    <col min="4117" max="4353" width="8.85546875" style="208"/>
    <col min="4354" max="4354" width="12.5703125" style="208" customWidth="1"/>
    <col min="4355" max="4355" width="49.5703125" style="208" customWidth="1"/>
    <col min="4356" max="4356" width="28" style="208" customWidth="1"/>
    <col min="4357" max="4357" width="16.85546875" style="208" customWidth="1"/>
    <col min="4358" max="4358" width="17.5703125" style="208" customWidth="1"/>
    <col min="4359" max="4359" width="33.140625" style="208" customWidth="1"/>
    <col min="4360" max="4372" width="0" style="208" hidden="1" customWidth="1"/>
    <col min="4373" max="4609" width="8.85546875" style="208"/>
    <col min="4610" max="4610" width="12.5703125" style="208" customWidth="1"/>
    <col min="4611" max="4611" width="49.5703125" style="208" customWidth="1"/>
    <col min="4612" max="4612" width="28" style="208" customWidth="1"/>
    <col min="4613" max="4613" width="16.85546875" style="208" customWidth="1"/>
    <col min="4614" max="4614" width="17.5703125" style="208" customWidth="1"/>
    <col min="4615" max="4615" width="33.140625" style="208" customWidth="1"/>
    <col min="4616" max="4628" width="0" style="208" hidden="1" customWidth="1"/>
    <col min="4629" max="4865" width="8.85546875" style="208"/>
    <col min="4866" max="4866" width="12.5703125" style="208" customWidth="1"/>
    <col min="4867" max="4867" width="49.5703125" style="208" customWidth="1"/>
    <col min="4868" max="4868" width="28" style="208" customWidth="1"/>
    <col min="4869" max="4869" width="16.85546875" style="208" customWidth="1"/>
    <col min="4870" max="4870" width="17.5703125" style="208" customWidth="1"/>
    <col min="4871" max="4871" width="33.140625" style="208" customWidth="1"/>
    <col min="4872" max="4884" width="0" style="208" hidden="1" customWidth="1"/>
    <col min="4885" max="5121" width="8.85546875" style="208"/>
    <col min="5122" max="5122" width="12.5703125" style="208" customWidth="1"/>
    <col min="5123" max="5123" width="49.5703125" style="208" customWidth="1"/>
    <col min="5124" max="5124" width="28" style="208" customWidth="1"/>
    <col min="5125" max="5125" width="16.85546875" style="208" customWidth="1"/>
    <col min="5126" max="5126" width="17.5703125" style="208" customWidth="1"/>
    <col min="5127" max="5127" width="33.140625" style="208" customWidth="1"/>
    <col min="5128" max="5140" width="0" style="208" hidden="1" customWidth="1"/>
    <col min="5141" max="5377" width="8.85546875" style="208"/>
    <col min="5378" max="5378" width="12.5703125" style="208" customWidth="1"/>
    <col min="5379" max="5379" width="49.5703125" style="208" customWidth="1"/>
    <col min="5380" max="5380" width="28" style="208" customWidth="1"/>
    <col min="5381" max="5381" width="16.85546875" style="208" customWidth="1"/>
    <col min="5382" max="5382" width="17.5703125" style="208" customWidth="1"/>
    <col min="5383" max="5383" width="33.140625" style="208" customWidth="1"/>
    <col min="5384" max="5396" width="0" style="208" hidden="1" customWidth="1"/>
    <col min="5397" max="5633" width="8.85546875" style="208"/>
    <col min="5634" max="5634" width="12.5703125" style="208" customWidth="1"/>
    <col min="5635" max="5635" width="49.5703125" style="208" customWidth="1"/>
    <col min="5636" max="5636" width="28" style="208" customWidth="1"/>
    <col min="5637" max="5637" width="16.85546875" style="208" customWidth="1"/>
    <col min="5638" max="5638" width="17.5703125" style="208" customWidth="1"/>
    <col min="5639" max="5639" width="33.140625" style="208" customWidth="1"/>
    <col min="5640" max="5652" width="0" style="208" hidden="1" customWidth="1"/>
    <col min="5653" max="5889" width="8.85546875" style="208"/>
    <col min="5890" max="5890" width="12.5703125" style="208" customWidth="1"/>
    <col min="5891" max="5891" width="49.5703125" style="208" customWidth="1"/>
    <col min="5892" max="5892" width="28" style="208" customWidth="1"/>
    <col min="5893" max="5893" width="16.85546875" style="208" customWidth="1"/>
    <col min="5894" max="5894" width="17.5703125" style="208" customWidth="1"/>
    <col min="5895" max="5895" width="33.140625" style="208" customWidth="1"/>
    <col min="5896" max="5908" width="0" style="208" hidden="1" customWidth="1"/>
    <col min="5909" max="6145" width="8.85546875" style="208"/>
    <col min="6146" max="6146" width="12.5703125" style="208" customWidth="1"/>
    <col min="6147" max="6147" width="49.5703125" style="208" customWidth="1"/>
    <col min="6148" max="6148" width="28" style="208" customWidth="1"/>
    <col min="6149" max="6149" width="16.85546875" style="208" customWidth="1"/>
    <col min="6150" max="6150" width="17.5703125" style="208" customWidth="1"/>
    <col min="6151" max="6151" width="33.140625" style="208" customWidth="1"/>
    <col min="6152" max="6164" width="0" style="208" hidden="1" customWidth="1"/>
    <col min="6165" max="6401" width="8.85546875" style="208"/>
    <col min="6402" max="6402" width="12.5703125" style="208" customWidth="1"/>
    <col min="6403" max="6403" width="49.5703125" style="208" customWidth="1"/>
    <col min="6404" max="6404" width="28" style="208" customWidth="1"/>
    <col min="6405" max="6405" width="16.85546875" style="208" customWidth="1"/>
    <col min="6406" max="6406" width="17.5703125" style="208" customWidth="1"/>
    <col min="6407" max="6407" width="33.140625" style="208" customWidth="1"/>
    <col min="6408" max="6420" width="0" style="208" hidden="1" customWidth="1"/>
    <col min="6421" max="6657" width="8.85546875" style="208"/>
    <col min="6658" max="6658" width="12.5703125" style="208" customWidth="1"/>
    <col min="6659" max="6659" width="49.5703125" style="208" customWidth="1"/>
    <col min="6660" max="6660" width="28" style="208" customWidth="1"/>
    <col min="6661" max="6661" width="16.85546875" style="208" customWidth="1"/>
    <col min="6662" max="6662" width="17.5703125" style="208" customWidth="1"/>
    <col min="6663" max="6663" width="33.140625" style="208" customWidth="1"/>
    <col min="6664" max="6676" width="0" style="208" hidden="1" customWidth="1"/>
    <col min="6677" max="6913" width="8.85546875" style="208"/>
    <col min="6914" max="6914" width="12.5703125" style="208" customWidth="1"/>
    <col min="6915" max="6915" width="49.5703125" style="208" customWidth="1"/>
    <col min="6916" max="6916" width="28" style="208" customWidth="1"/>
    <col min="6917" max="6917" width="16.85546875" style="208" customWidth="1"/>
    <col min="6918" max="6918" width="17.5703125" style="208" customWidth="1"/>
    <col min="6919" max="6919" width="33.140625" style="208" customWidth="1"/>
    <col min="6920" max="6932" width="0" style="208" hidden="1" customWidth="1"/>
    <col min="6933" max="7169" width="8.85546875" style="208"/>
    <col min="7170" max="7170" width="12.5703125" style="208" customWidth="1"/>
    <col min="7171" max="7171" width="49.5703125" style="208" customWidth="1"/>
    <col min="7172" max="7172" width="28" style="208" customWidth="1"/>
    <col min="7173" max="7173" width="16.85546875" style="208" customWidth="1"/>
    <col min="7174" max="7174" width="17.5703125" style="208" customWidth="1"/>
    <col min="7175" max="7175" width="33.140625" style="208" customWidth="1"/>
    <col min="7176" max="7188" width="0" style="208" hidden="1" customWidth="1"/>
    <col min="7189" max="7425" width="8.85546875" style="208"/>
    <col min="7426" max="7426" width="12.5703125" style="208" customWidth="1"/>
    <col min="7427" max="7427" width="49.5703125" style="208" customWidth="1"/>
    <col min="7428" max="7428" width="28" style="208" customWidth="1"/>
    <col min="7429" max="7429" width="16.85546875" style="208" customWidth="1"/>
    <col min="7430" max="7430" width="17.5703125" style="208" customWidth="1"/>
    <col min="7431" max="7431" width="33.140625" style="208" customWidth="1"/>
    <col min="7432" max="7444" width="0" style="208" hidden="1" customWidth="1"/>
    <col min="7445" max="7681" width="8.85546875" style="208"/>
    <col min="7682" max="7682" width="12.5703125" style="208" customWidth="1"/>
    <col min="7683" max="7683" width="49.5703125" style="208" customWidth="1"/>
    <col min="7684" max="7684" width="28" style="208" customWidth="1"/>
    <col min="7685" max="7685" width="16.85546875" style="208" customWidth="1"/>
    <col min="7686" max="7686" width="17.5703125" style="208" customWidth="1"/>
    <col min="7687" max="7687" width="33.140625" style="208" customWidth="1"/>
    <col min="7688" max="7700" width="0" style="208" hidden="1" customWidth="1"/>
    <col min="7701" max="7937" width="8.85546875" style="208"/>
    <col min="7938" max="7938" width="12.5703125" style="208" customWidth="1"/>
    <col min="7939" max="7939" width="49.5703125" style="208" customWidth="1"/>
    <col min="7940" max="7940" width="28" style="208" customWidth="1"/>
    <col min="7941" max="7941" width="16.85546875" style="208" customWidth="1"/>
    <col min="7942" max="7942" width="17.5703125" style="208" customWidth="1"/>
    <col min="7943" max="7943" width="33.140625" style="208" customWidth="1"/>
    <col min="7944" max="7956" width="0" style="208" hidden="1" customWidth="1"/>
    <col min="7957" max="8193" width="8.85546875" style="208"/>
    <col min="8194" max="8194" width="12.5703125" style="208" customWidth="1"/>
    <col min="8195" max="8195" width="49.5703125" style="208" customWidth="1"/>
    <col min="8196" max="8196" width="28" style="208" customWidth="1"/>
    <col min="8197" max="8197" width="16.85546875" style="208" customWidth="1"/>
    <col min="8198" max="8198" width="17.5703125" style="208" customWidth="1"/>
    <col min="8199" max="8199" width="33.140625" style="208" customWidth="1"/>
    <col min="8200" max="8212" width="0" style="208" hidden="1" customWidth="1"/>
    <col min="8213" max="8449" width="8.85546875" style="208"/>
    <col min="8450" max="8450" width="12.5703125" style="208" customWidth="1"/>
    <col min="8451" max="8451" width="49.5703125" style="208" customWidth="1"/>
    <col min="8452" max="8452" width="28" style="208" customWidth="1"/>
    <col min="8453" max="8453" width="16.85546875" style="208" customWidth="1"/>
    <col min="8454" max="8454" width="17.5703125" style="208" customWidth="1"/>
    <col min="8455" max="8455" width="33.140625" style="208" customWidth="1"/>
    <col min="8456" max="8468" width="0" style="208" hidden="1" customWidth="1"/>
    <col min="8469" max="8705" width="8.85546875" style="208"/>
    <col min="8706" max="8706" width="12.5703125" style="208" customWidth="1"/>
    <col min="8707" max="8707" width="49.5703125" style="208" customWidth="1"/>
    <col min="8708" max="8708" width="28" style="208" customWidth="1"/>
    <col min="8709" max="8709" width="16.85546875" style="208" customWidth="1"/>
    <col min="8710" max="8710" width="17.5703125" style="208" customWidth="1"/>
    <col min="8711" max="8711" width="33.140625" style="208" customWidth="1"/>
    <col min="8712" max="8724" width="0" style="208" hidden="1" customWidth="1"/>
    <col min="8725" max="8961" width="8.85546875" style="208"/>
    <col min="8962" max="8962" width="12.5703125" style="208" customWidth="1"/>
    <col min="8963" max="8963" width="49.5703125" style="208" customWidth="1"/>
    <col min="8964" max="8964" width="28" style="208" customWidth="1"/>
    <col min="8965" max="8965" width="16.85546875" style="208" customWidth="1"/>
    <col min="8966" max="8966" width="17.5703125" style="208" customWidth="1"/>
    <col min="8967" max="8967" width="33.140625" style="208" customWidth="1"/>
    <col min="8968" max="8980" width="0" style="208" hidden="1" customWidth="1"/>
    <col min="8981" max="9217" width="8.85546875" style="208"/>
    <col min="9218" max="9218" width="12.5703125" style="208" customWidth="1"/>
    <col min="9219" max="9219" width="49.5703125" style="208" customWidth="1"/>
    <col min="9220" max="9220" width="28" style="208" customWidth="1"/>
    <col min="9221" max="9221" width="16.85546875" style="208" customWidth="1"/>
    <col min="9222" max="9222" width="17.5703125" style="208" customWidth="1"/>
    <col min="9223" max="9223" width="33.140625" style="208" customWidth="1"/>
    <col min="9224" max="9236" width="0" style="208" hidden="1" customWidth="1"/>
    <col min="9237" max="9473" width="8.85546875" style="208"/>
    <col min="9474" max="9474" width="12.5703125" style="208" customWidth="1"/>
    <col min="9475" max="9475" width="49.5703125" style="208" customWidth="1"/>
    <col min="9476" max="9476" width="28" style="208" customWidth="1"/>
    <col min="9477" max="9477" width="16.85546875" style="208" customWidth="1"/>
    <col min="9478" max="9478" width="17.5703125" style="208" customWidth="1"/>
    <col min="9479" max="9479" width="33.140625" style="208" customWidth="1"/>
    <col min="9480" max="9492" width="0" style="208" hidden="1" customWidth="1"/>
    <col min="9493" max="9729" width="8.85546875" style="208"/>
    <col min="9730" max="9730" width="12.5703125" style="208" customWidth="1"/>
    <col min="9731" max="9731" width="49.5703125" style="208" customWidth="1"/>
    <col min="9732" max="9732" width="28" style="208" customWidth="1"/>
    <col min="9733" max="9733" width="16.85546875" style="208" customWidth="1"/>
    <col min="9734" max="9734" width="17.5703125" style="208" customWidth="1"/>
    <col min="9735" max="9735" width="33.140625" style="208" customWidth="1"/>
    <col min="9736" max="9748" width="0" style="208" hidden="1" customWidth="1"/>
    <col min="9749" max="9985" width="8.85546875" style="208"/>
    <col min="9986" max="9986" width="12.5703125" style="208" customWidth="1"/>
    <col min="9987" max="9987" width="49.5703125" style="208" customWidth="1"/>
    <col min="9988" max="9988" width="28" style="208" customWidth="1"/>
    <col min="9989" max="9989" width="16.85546875" style="208" customWidth="1"/>
    <col min="9990" max="9990" width="17.5703125" style="208" customWidth="1"/>
    <col min="9991" max="9991" width="33.140625" style="208" customWidth="1"/>
    <col min="9992" max="10004" width="0" style="208" hidden="1" customWidth="1"/>
    <col min="10005" max="10241" width="8.85546875" style="208"/>
    <col min="10242" max="10242" width="12.5703125" style="208" customWidth="1"/>
    <col min="10243" max="10243" width="49.5703125" style="208" customWidth="1"/>
    <col min="10244" max="10244" width="28" style="208" customWidth="1"/>
    <col min="10245" max="10245" width="16.85546875" style="208" customWidth="1"/>
    <col min="10246" max="10246" width="17.5703125" style="208" customWidth="1"/>
    <col min="10247" max="10247" width="33.140625" style="208" customWidth="1"/>
    <col min="10248" max="10260" width="0" style="208" hidden="1" customWidth="1"/>
    <col min="10261" max="10497" width="8.85546875" style="208"/>
    <col min="10498" max="10498" width="12.5703125" style="208" customWidth="1"/>
    <col min="10499" max="10499" width="49.5703125" style="208" customWidth="1"/>
    <col min="10500" max="10500" width="28" style="208" customWidth="1"/>
    <col min="10501" max="10501" width="16.85546875" style="208" customWidth="1"/>
    <col min="10502" max="10502" width="17.5703125" style="208" customWidth="1"/>
    <col min="10503" max="10503" width="33.140625" style="208" customWidth="1"/>
    <col min="10504" max="10516" width="0" style="208" hidden="1" customWidth="1"/>
    <col min="10517" max="10753" width="8.85546875" style="208"/>
    <col min="10754" max="10754" width="12.5703125" style="208" customWidth="1"/>
    <col min="10755" max="10755" width="49.5703125" style="208" customWidth="1"/>
    <col min="10756" max="10756" width="28" style="208" customWidth="1"/>
    <col min="10757" max="10757" width="16.85546875" style="208" customWidth="1"/>
    <col min="10758" max="10758" width="17.5703125" style="208" customWidth="1"/>
    <col min="10759" max="10759" width="33.140625" style="208" customWidth="1"/>
    <col min="10760" max="10772" width="0" style="208" hidden="1" customWidth="1"/>
    <col min="10773" max="11009" width="8.85546875" style="208"/>
    <col min="11010" max="11010" width="12.5703125" style="208" customWidth="1"/>
    <col min="11011" max="11011" width="49.5703125" style="208" customWidth="1"/>
    <col min="11012" max="11012" width="28" style="208" customWidth="1"/>
    <col min="11013" max="11013" width="16.85546875" style="208" customWidth="1"/>
    <col min="11014" max="11014" width="17.5703125" style="208" customWidth="1"/>
    <col min="11015" max="11015" width="33.140625" style="208" customWidth="1"/>
    <col min="11016" max="11028" width="0" style="208" hidden="1" customWidth="1"/>
    <col min="11029" max="11265" width="8.85546875" style="208"/>
    <col min="11266" max="11266" width="12.5703125" style="208" customWidth="1"/>
    <col min="11267" max="11267" width="49.5703125" style="208" customWidth="1"/>
    <col min="11268" max="11268" width="28" style="208" customWidth="1"/>
    <col min="11269" max="11269" width="16.85546875" style="208" customWidth="1"/>
    <col min="11270" max="11270" width="17.5703125" style="208" customWidth="1"/>
    <col min="11271" max="11271" width="33.140625" style="208" customWidth="1"/>
    <col min="11272" max="11284" width="0" style="208" hidden="1" customWidth="1"/>
    <col min="11285" max="11521" width="8.85546875" style="208"/>
    <col min="11522" max="11522" width="12.5703125" style="208" customWidth="1"/>
    <col min="11523" max="11523" width="49.5703125" style="208" customWidth="1"/>
    <col min="11524" max="11524" width="28" style="208" customWidth="1"/>
    <col min="11525" max="11525" width="16.85546875" style="208" customWidth="1"/>
    <col min="11526" max="11526" width="17.5703125" style="208" customWidth="1"/>
    <col min="11527" max="11527" width="33.140625" style="208" customWidth="1"/>
    <col min="11528" max="11540" width="0" style="208" hidden="1" customWidth="1"/>
    <col min="11541" max="11777" width="8.85546875" style="208"/>
    <col min="11778" max="11778" width="12.5703125" style="208" customWidth="1"/>
    <col min="11779" max="11779" width="49.5703125" style="208" customWidth="1"/>
    <col min="11780" max="11780" width="28" style="208" customWidth="1"/>
    <col min="11781" max="11781" width="16.85546875" style="208" customWidth="1"/>
    <col min="11782" max="11782" width="17.5703125" style="208" customWidth="1"/>
    <col min="11783" max="11783" width="33.140625" style="208" customWidth="1"/>
    <col min="11784" max="11796" width="0" style="208" hidden="1" customWidth="1"/>
    <col min="11797" max="12033" width="8.85546875" style="208"/>
    <col min="12034" max="12034" width="12.5703125" style="208" customWidth="1"/>
    <col min="12035" max="12035" width="49.5703125" style="208" customWidth="1"/>
    <col min="12036" max="12036" width="28" style="208" customWidth="1"/>
    <col min="12037" max="12037" width="16.85546875" style="208" customWidth="1"/>
    <col min="12038" max="12038" width="17.5703125" style="208" customWidth="1"/>
    <col min="12039" max="12039" width="33.140625" style="208" customWidth="1"/>
    <col min="12040" max="12052" width="0" style="208" hidden="1" customWidth="1"/>
    <col min="12053" max="12289" width="8.85546875" style="208"/>
    <col min="12290" max="12290" width="12.5703125" style="208" customWidth="1"/>
    <col min="12291" max="12291" width="49.5703125" style="208" customWidth="1"/>
    <col min="12292" max="12292" width="28" style="208" customWidth="1"/>
    <col min="12293" max="12293" width="16.85546875" style="208" customWidth="1"/>
    <col min="12294" max="12294" width="17.5703125" style="208" customWidth="1"/>
    <col min="12295" max="12295" width="33.140625" style="208" customWidth="1"/>
    <col min="12296" max="12308" width="0" style="208" hidden="1" customWidth="1"/>
    <col min="12309" max="12545" width="8.85546875" style="208"/>
    <col min="12546" max="12546" width="12.5703125" style="208" customWidth="1"/>
    <col min="12547" max="12547" width="49.5703125" style="208" customWidth="1"/>
    <col min="12548" max="12548" width="28" style="208" customWidth="1"/>
    <col min="12549" max="12549" width="16.85546875" style="208" customWidth="1"/>
    <col min="12550" max="12550" width="17.5703125" style="208" customWidth="1"/>
    <col min="12551" max="12551" width="33.140625" style="208" customWidth="1"/>
    <col min="12552" max="12564" width="0" style="208" hidden="1" customWidth="1"/>
    <col min="12565" max="12801" width="8.85546875" style="208"/>
    <col min="12802" max="12802" width="12.5703125" style="208" customWidth="1"/>
    <col min="12803" max="12803" width="49.5703125" style="208" customWidth="1"/>
    <col min="12804" max="12804" width="28" style="208" customWidth="1"/>
    <col min="12805" max="12805" width="16.85546875" style="208" customWidth="1"/>
    <col min="12806" max="12806" width="17.5703125" style="208" customWidth="1"/>
    <col min="12807" max="12807" width="33.140625" style="208" customWidth="1"/>
    <col min="12808" max="12820" width="0" style="208" hidden="1" customWidth="1"/>
    <col min="12821" max="13057" width="8.85546875" style="208"/>
    <col min="13058" max="13058" width="12.5703125" style="208" customWidth="1"/>
    <col min="13059" max="13059" width="49.5703125" style="208" customWidth="1"/>
    <col min="13060" max="13060" width="28" style="208" customWidth="1"/>
    <col min="13061" max="13061" width="16.85546875" style="208" customWidth="1"/>
    <col min="13062" max="13062" width="17.5703125" style="208" customWidth="1"/>
    <col min="13063" max="13063" width="33.140625" style="208" customWidth="1"/>
    <col min="13064" max="13076" width="0" style="208" hidden="1" customWidth="1"/>
    <col min="13077" max="13313" width="8.85546875" style="208"/>
    <col min="13314" max="13314" width="12.5703125" style="208" customWidth="1"/>
    <col min="13315" max="13315" width="49.5703125" style="208" customWidth="1"/>
    <col min="13316" max="13316" width="28" style="208" customWidth="1"/>
    <col min="13317" max="13317" width="16.85546875" style="208" customWidth="1"/>
    <col min="13318" max="13318" width="17.5703125" style="208" customWidth="1"/>
    <col min="13319" max="13319" width="33.140625" style="208" customWidth="1"/>
    <col min="13320" max="13332" width="0" style="208" hidden="1" customWidth="1"/>
    <col min="13333" max="13569" width="8.85546875" style="208"/>
    <col min="13570" max="13570" width="12.5703125" style="208" customWidth="1"/>
    <col min="13571" max="13571" width="49.5703125" style="208" customWidth="1"/>
    <col min="13572" max="13572" width="28" style="208" customWidth="1"/>
    <col min="13573" max="13573" width="16.85546875" style="208" customWidth="1"/>
    <col min="13574" max="13574" width="17.5703125" style="208" customWidth="1"/>
    <col min="13575" max="13575" width="33.140625" style="208" customWidth="1"/>
    <col min="13576" max="13588" width="0" style="208" hidden="1" customWidth="1"/>
    <col min="13589" max="13825" width="8.85546875" style="208"/>
    <col min="13826" max="13826" width="12.5703125" style="208" customWidth="1"/>
    <col min="13827" max="13827" width="49.5703125" style="208" customWidth="1"/>
    <col min="13828" max="13828" width="28" style="208" customWidth="1"/>
    <col min="13829" max="13829" width="16.85546875" style="208" customWidth="1"/>
    <col min="13830" max="13830" width="17.5703125" style="208" customWidth="1"/>
    <col min="13831" max="13831" width="33.140625" style="208" customWidth="1"/>
    <col min="13832" max="13844" width="0" style="208" hidden="1" customWidth="1"/>
    <col min="13845" max="14081" width="8.85546875" style="208"/>
    <col min="14082" max="14082" width="12.5703125" style="208" customWidth="1"/>
    <col min="14083" max="14083" width="49.5703125" style="208" customWidth="1"/>
    <col min="14084" max="14084" width="28" style="208" customWidth="1"/>
    <col min="14085" max="14085" width="16.85546875" style="208" customWidth="1"/>
    <col min="14086" max="14086" width="17.5703125" style="208" customWidth="1"/>
    <col min="14087" max="14087" width="33.140625" style="208" customWidth="1"/>
    <col min="14088" max="14100" width="0" style="208" hidden="1" customWidth="1"/>
    <col min="14101" max="14337" width="8.85546875" style="208"/>
    <col min="14338" max="14338" width="12.5703125" style="208" customWidth="1"/>
    <col min="14339" max="14339" width="49.5703125" style="208" customWidth="1"/>
    <col min="14340" max="14340" width="28" style="208" customWidth="1"/>
    <col min="14341" max="14341" width="16.85546875" style="208" customWidth="1"/>
    <col min="14342" max="14342" width="17.5703125" style="208" customWidth="1"/>
    <col min="14343" max="14343" width="33.140625" style="208" customWidth="1"/>
    <col min="14344" max="14356" width="0" style="208" hidden="1" customWidth="1"/>
    <col min="14357" max="14593" width="8.85546875" style="208"/>
    <col min="14594" max="14594" width="12.5703125" style="208" customWidth="1"/>
    <col min="14595" max="14595" width="49.5703125" style="208" customWidth="1"/>
    <col min="14596" max="14596" width="28" style="208" customWidth="1"/>
    <col min="14597" max="14597" width="16.85546875" style="208" customWidth="1"/>
    <col min="14598" max="14598" width="17.5703125" style="208" customWidth="1"/>
    <col min="14599" max="14599" width="33.140625" style="208" customWidth="1"/>
    <col min="14600" max="14612" width="0" style="208" hidden="1" customWidth="1"/>
    <col min="14613" max="14849" width="8.85546875" style="208"/>
    <col min="14850" max="14850" width="12.5703125" style="208" customWidth="1"/>
    <col min="14851" max="14851" width="49.5703125" style="208" customWidth="1"/>
    <col min="14852" max="14852" width="28" style="208" customWidth="1"/>
    <col min="14853" max="14853" width="16.85546875" style="208" customWidth="1"/>
    <col min="14854" max="14854" width="17.5703125" style="208" customWidth="1"/>
    <col min="14855" max="14855" width="33.140625" style="208" customWidth="1"/>
    <col min="14856" max="14868" width="0" style="208" hidden="1" customWidth="1"/>
    <col min="14869" max="15105" width="8.85546875" style="208"/>
    <col min="15106" max="15106" width="12.5703125" style="208" customWidth="1"/>
    <col min="15107" max="15107" width="49.5703125" style="208" customWidth="1"/>
    <col min="15108" max="15108" width="28" style="208" customWidth="1"/>
    <col min="15109" max="15109" width="16.85546875" style="208" customWidth="1"/>
    <col min="15110" max="15110" width="17.5703125" style="208" customWidth="1"/>
    <col min="15111" max="15111" width="33.140625" style="208" customWidth="1"/>
    <col min="15112" max="15124" width="0" style="208" hidden="1" customWidth="1"/>
    <col min="15125" max="15361" width="8.85546875" style="208"/>
    <col min="15362" max="15362" width="12.5703125" style="208" customWidth="1"/>
    <col min="15363" max="15363" width="49.5703125" style="208" customWidth="1"/>
    <col min="15364" max="15364" width="28" style="208" customWidth="1"/>
    <col min="15365" max="15365" width="16.85546875" style="208" customWidth="1"/>
    <col min="15366" max="15366" width="17.5703125" style="208" customWidth="1"/>
    <col min="15367" max="15367" width="33.140625" style="208" customWidth="1"/>
    <col min="15368" max="15380" width="0" style="208" hidden="1" customWidth="1"/>
    <col min="15381" max="15617" width="8.85546875" style="208"/>
    <col min="15618" max="15618" width="12.5703125" style="208" customWidth="1"/>
    <col min="15619" max="15619" width="49.5703125" style="208" customWidth="1"/>
    <col min="15620" max="15620" width="28" style="208" customWidth="1"/>
    <col min="15621" max="15621" width="16.85546875" style="208" customWidth="1"/>
    <col min="15622" max="15622" width="17.5703125" style="208" customWidth="1"/>
    <col min="15623" max="15623" width="33.140625" style="208" customWidth="1"/>
    <col min="15624" max="15636" width="0" style="208" hidden="1" customWidth="1"/>
    <col min="15637" max="15873" width="8.85546875" style="208"/>
    <col min="15874" max="15874" width="12.5703125" style="208" customWidth="1"/>
    <col min="15875" max="15875" width="49.5703125" style="208" customWidth="1"/>
    <col min="15876" max="15876" width="28" style="208" customWidth="1"/>
    <col min="15877" max="15877" width="16.85546875" style="208" customWidth="1"/>
    <col min="15878" max="15878" width="17.5703125" style="208" customWidth="1"/>
    <col min="15879" max="15879" width="33.140625" style="208" customWidth="1"/>
    <col min="15880" max="15892" width="0" style="208" hidden="1" customWidth="1"/>
    <col min="15893" max="16129" width="8.85546875" style="208"/>
    <col min="16130" max="16130" width="12.5703125" style="208" customWidth="1"/>
    <col min="16131" max="16131" width="49.5703125" style="208" customWidth="1"/>
    <col min="16132" max="16132" width="28" style="208" customWidth="1"/>
    <col min="16133" max="16133" width="16.85546875" style="208" customWidth="1"/>
    <col min="16134" max="16134" width="17.5703125" style="208" customWidth="1"/>
    <col min="16135" max="16135" width="33.140625" style="208" customWidth="1"/>
    <col min="16136" max="16148" width="0" style="208" hidden="1" customWidth="1"/>
    <col min="16149" max="16384" width="8.85546875" style="208"/>
  </cols>
  <sheetData>
    <row r="1" spans="1:6">
      <c r="B1" s="471" t="s">
        <v>237</v>
      </c>
      <c r="C1" s="471"/>
      <c r="D1" s="471"/>
      <c r="E1" s="471"/>
      <c r="F1" s="471"/>
    </row>
    <row r="2" spans="1:6" ht="35.25" customHeight="1">
      <c r="B2" s="517" t="s">
        <v>88</v>
      </c>
      <c r="C2" s="518"/>
      <c r="D2" s="518"/>
      <c r="E2" s="518"/>
      <c r="F2" s="519"/>
    </row>
    <row r="4" spans="1:6" s="328" customFormat="1" ht="18">
      <c r="A4" s="520" t="s">
        <v>89</v>
      </c>
      <c r="B4" s="520"/>
      <c r="C4" s="520"/>
      <c r="D4" s="520"/>
      <c r="E4" s="520"/>
      <c r="F4" s="520"/>
    </row>
    <row r="5" spans="1:6" s="328" customFormat="1" ht="15.75">
      <c r="A5" s="329"/>
      <c r="B5" s="521" t="s">
        <v>90</v>
      </c>
      <c r="C5" s="521"/>
      <c r="D5" s="521"/>
      <c r="E5" s="521"/>
      <c r="F5" s="521"/>
    </row>
    <row r="6" spans="1:6" s="328" customFormat="1" ht="15">
      <c r="A6" s="329"/>
      <c r="B6" s="522" t="s">
        <v>91</v>
      </c>
      <c r="C6" s="522"/>
      <c r="D6" s="330" t="s">
        <v>92</v>
      </c>
      <c r="E6" s="523" t="s">
        <v>93</v>
      </c>
      <c r="F6" s="523"/>
    </row>
    <row r="7" spans="1:6" s="328" customFormat="1" ht="15">
      <c r="A7" s="329"/>
      <c r="B7" s="515" t="s">
        <v>226</v>
      </c>
      <c r="C7" s="515"/>
      <c r="D7" s="331"/>
      <c r="E7" s="516"/>
      <c r="F7" s="516"/>
    </row>
    <row r="8" spans="1:6" s="328" customFormat="1" ht="16.5" thickBot="1">
      <c r="A8" s="329"/>
      <c r="B8" s="498" t="s">
        <v>94</v>
      </c>
      <c r="C8" s="498"/>
      <c r="D8" s="498"/>
      <c r="E8" s="498"/>
      <c r="F8" s="498"/>
    </row>
    <row r="9" spans="1:6" s="328" customFormat="1" ht="15">
      <c r="A9" s="329"/>
      <c r="B9" s="332" t="s">
        <v>95</v>
      </c>
      <c r="C9" s="332"/>
      <c r="D9" s="332" t="s">
        <v>96</v>
      </c>
      <c r="E9" s="333"/>
      <c r="F9" s="334" t="s">
        <v>97</v>
      </c>
    </row>
    <row r="10" spans="1:6" s="328" customFormat="1" ht="15.75" thickBot="1">
      <c r="A10" s="329"/>
      <c r="B10" s="499"/>
      <c r="C10" s="500"/>
      <c r="D10" s="501"/>
      <c r="E10" s="502"/>
      <c r="F10" s="335"/>
    </row>
    <row r="11" spans="1:6" s="328" customFormat="1" ht="15">
      <c r="A11" s="329"/>
      <c r="B11" s="336"/>
      <c r="C11" s="337" t="s">
        <v>224</v>
      </c>
      <c r="D11" s="338" t="s">
        <v>98</v>
      </c>
      <c r="E11" s="333"/>
      <c r="F11" s="334"/>
    </row>
    <row r="12" spans="1:6" s="328" customFormat="1" ht="15.75" thickBot="1">
      <c r="A12" s="329"/>
      <c r="B12" s="339"/>
      <c r="C12" s="340" t="s">
        <v>99</v>
      </c>
      <c r="D12" s="503" t="s">
        <v>100</v>
      </c>
      <c r="E12" s="504"/>
      <c r="F12" s="504"/>
    </row>
    <row r="13" spans="1:6" s="328" customFormat="1" ht="15">
      <c r="A13" s="329"/>
      <c r="B13" s="341"/>
      <c r="C13" s="342"/>
      <c r="D13" s="528" t="s">
        <v>101</v>
      </c>
      <c r="E13" s="529"/>
      <c r="F13" s="530"/>
    </row>
    <row r="14" spans="1:6" s="328" customFormat="1" ht="15">
      <c r="A14" s="329"/>
      <c r="B14" s="339"/>
      <c r="C14" s="393" t="s">
        <v>102</v>
      </c>
      <c r="D14" s="524" t="s">
        <v>227</v>
      </c>
      <c r="E14" s="524"/>
      <c r="F14" s="524"/>
    </row>
    <row r="15" spans="1:6" s="328" customFormat="1" ht="15">
      <c r="A15" s="329"/>
      <c r="B15" s="341"/>
      <c r="C15" s="389"/>
      <c r="D15" s="390"/>
      <c r="E15" s="391"/>
      <c r="F15" s="392"/>
    </row>
    <row r="16" spans="1:6" s="328" customFormat="1" ht="15.75" thickBot="1">
      <c r="A16" s="329"/>
      <c r="B16" s="345"/>
      <c r="C16" s="394" t="s">
        <v>104</v>
      </c>
      <c r="D16" s="525"/>
      <c r="E16" s="525"/>
      <c r="F16" s="525"/>
    </row>
    <row r="17" spans="1:7" s="328" customFormat="1" ht="15">
      <c r="A17" s="329"/>
      <c r="B17" s="531" t="s">
        <v>105</v>
      </c>
      <c r="C17" s="532"/>
      <c r="D17" s="390"/>
      <c r="E17" s="391"/>
      <c r="F17" s="392"/>
    </row>
    <row r="18" spans="1:7" s="328" customFormat="1" ht="15">
      <c r="A18" s="329"/>
      <c r="B18" s="526">
        <v>1100</v>
      </c>
      <c r="C18" s="526"/>
      <c r="D18" s="527"/>
      <c r="E18" s="527"/>
      <c r="F18" s="527"/>
    </row>
    <row r="19" spans="1:7">
      <c r="B19" s="226"/>
      <c r="C19" s="226"/>
      <c r="D19" s="226"/>
    </row>
    <row r="20" spans="1:7">
      <c r="B20" s="514"/>
      <c r="C20" s="514"/>
      <c r="D20" s="514"/>
      <c r="E20" s="514"/>
      <c r="F20" s="514"/>
    </row>
    <row r="21" spans="1:7">
      <c r="B21" s="489" t="s">
        <v>107</v>
      </c>
      <c r="C21" s="489"/>
      <c r="D21" s="489"/>
      <c r="E21" s="489"/>
      <c r="F21" s="489"/>
    </row>
    <row r="22" spans="1:7">
      <c r="B22" s="229">
        <v>1</v>
      </c>
      <c r="C22" s="472" t="s">
        <v>108</v>
      </c>
      <c r="D22" s="473"/>
      <c r="E22" s="474"/>
      <c r="F22" s="349" t="s">
        <v>109</v>
      </c>
    </row>
    <row r="23" spans="1:7">
      <c r="B23" s="229" t="s">
        <v>110</v>
      </c>
      <c r="C23" s="231" t="s">
        <v>111</v>
      </c>
      <c r="D23" s="232"/>
      <c r="E23" s="229" t="s">
        <v>20</v>
      </c>
      <c r="F23" s="350">
        <v>3497.97</v>
      </c>
    </row>
    <row r="24" spans="1:7">
      <c r="B24" s="229" t="s">
        <v>112</v>
      </c>
      <c r="C24" s="231" t="s">
        <v>113</v>
      </c>
      <c r="D24" s="232"/>
      <c r="E24" s="234"/>
      <c r="F24" s="351">
        <f>E24*F23</f>
        <v>0</v>
      </c>
    </row>
    <row r="25" spans="1:7" ht="15">
      <c r="B25" s="229" t="s">
        <v>114</v>
      </c>
      <c r="C25" s="231" t="s">
        <v>115</v>
      </c>
      <c r="D25" s="232"/>
      <c r="E25" s="236">
        <v>0.4</v>
      </c>
      <c r="F25" s="351">
        <f>E25*B18</f>
        <v>440</v>
      </c>
    </row>
    <row r="26" spans="1:7" ht="15">
      <c r="B26" s="229" t="s">
        <v>116</v>
      </c>
      <c r="C26" s="231" t="s">
        <v>117</v>
      </c>
      <c r="D26" s="232"/>
      <c r="E26" s="236"/>
      <c r="F26" s="351">
        <v>0</v>
      </c>
    </row>
    <row r="27" spans="1:7" ht="15">
      <c r="B27" s="229" t="s">
        <v>118</v>
      </c>
      <c r="C27" s="231" t="s">
        <v>119</v>
      </c>
      <c r="D27" s="232"/>
      <c r="E27" s="236"/>
      <c r="F27" s="351">
        <v>0</v>
      </c>
    </row>
    <row r="28" spans="1:7" ht="15">
      <c r="B28" s="229" t="s">
        <v>120</v>
      </c>
      <c r="C28" s="231" t="s">
        <v>121</v>
      </c>
      <c r="D28" s="232"/>
      <c r="E28" s="237"/>
      <c r="F28" s="351">
        <v>0</v>
      </c>
    </row>
    <row r="29" spans="1:7" ht="15">
      <c r="B29" s="229" t="s">
        <v>122</v>
      </c>
      <c r="C29" s="231" t="s">
        <v>123</v>
      </c>
      <c r="D29" s="232"/>
      <c r="E29" s="237"/>
      <c r="F29" s="351">
        <v>0</v>
      </c>
    </row>
    <row r="30" spans="1:7" ht="15">
      <c r="B30" s="472" t="s">
        <v>124</v>
      </c>
      <c r="C30" s="473"/>
      <c r="D30" s="474"/>
      <c r="E30" s="236"/>
      <c r="F30" s="349">
        <f>TRUNC(SUM(F23:F29),2)</f>
        <v>3937.97</v>
      </c>
    </row>
    <row r="31" spans="1:7">
      <c r="B31" s="238"/>
      <c r="C31" s="238"/>
      <c r="D31" s="238"/>
      <c r="E31" s="238"/>
      <c r="F31" s="352"/>
      <c r="G31" s="240"/>
    </row>
    <row r="32" spans="1:7">
      <c r="B32" s="489" t="s">
        <v>125</v>
      </c>
      <c r="C32" s="489"/>
      <c r="D32" s="489"/>
      <c r="E32" s="489"/>
      <c r="F32" s="489"/>
    </row>
    <row r="33" spans="2:8">
      <c r="B33" s="472" t="s">
        <v>126</v>
      </c>
      <c r="C33" s="473"/>
      <c r="D33" s="474"/>
      <c r="E33" s="229" t="s">
        <v>20</v>
      </c>
      <c r="F33" s="349" t="s">
        <v>109</v>
      </c>
    </row>
    <row r="34" spans="2:8">
      <c r="B34" s="229" t="s">
        <v>110</v>
      </c>
      <c r="C34" s="231" t="s">
        <v>127</v>
      </c>
      <c r="D34" s="232"/>
      <c r="E34" s="241">
        <v>8.3299999999999999E-2</v>
      </c>
      <c r="F34" s="353">
        <f>$F$30*E34</f>
        <v>328.03290099999998</v>
      </c>
    </row>
    <row r="35" spans="2:8">
      <c r="B35" s="229" t="s">
        <v>112</v>
      </c>
      <c r="C35" s="231" t="s">
        <v>128</v>
      </c>
      <c r="D35" s="232"/>
      <c r="E35" s="241">
        <v>0.121</v>
      </c>
      <c r="F35" s="353">
        <f>E35*F30</f>
        <v>476.49436999999995</v>
      </c>
    </row>
    <row r="36" spans="2:8" ht="26.25" customHeight="1">
      <c r="B36" s="243" t="s">
        <v>114</v>
      </c>
      <c r="C36" s="490" t="s">
        <v>129</v>
      </c>
      <c r="D36" s="491"/>
      <c r="E36" s="244">
        <f>E48*E37</f>
        <v>7.518240000000001E-2</v>
      </c>
      <c r="F36" s="353">
        <f>SUM(F34:F35)*E36</f>
        <v>60.486291099230399</v>
      </c>
    </row>
    <row r="37" spans="2:8">
      <c r="B37" s="472" t="s">
        <v>130</v>
      </c>
      <c r="C37" s="473"/>
      <c r="D37" s="474"/>
      <c r="E37" s="245">
        <f>TRUNC(SUM(E34:E35),4)</f>
        <v>0.20430000000000001</v>
      </c>
      <c r="F37" s="349">
        <f>SUM(F34:F36)</f>
        <v>865.01356209923028</v>
      </c>
    </row>
    <row r="38" spans="2:8">
      <c r="B38" s="484"/>
      <c r="C38" s="484"/>
      <c r="D38" s="484"/>
      <c r="E38" s="484"/>
      <c r="F38" s="484"/>
    </row>
    <row r="39" spans="2:8">
      <c r="B39" s="492" t="s">
        <v>131</v>
      </c>
      <c r="C39" s="493"/>
      <c r="D39" s="494"/>
      <c r="E39" s="229" t="s">
        <v>20</v>
      </c>
      <c r="F39" s="349" t="s">
        <v>109</v>
      </c>
      <c r="G39" s="246"/>
      <c r="H39" s="247"/>
    </row>
    <row r="40" spans="2:8">
      <c r="B40" s="229" t="s">
        <v>110</v>
      </c>
      <c r="C40" s="231" t="s">
        <v>132</v>
      </c>
      <c r="D40" s="232"/>
      <c r="E40" s="354">
        <v>0.2</v>
      </c>
      <c r="F40" s="351">
        <f t="shared" ref="F40:F47" si="0">E40*$F$30</f>
        <v>787.59400000000005</v>
      </c>
      <c r="G40" s="249"/>
      <c r="H40" s="247"/>
    </row>
    <row r="41" spans="2:8">
      <c r="B41" s="229" t="s">
        <v>112</v>
      </c>
      <c r="C41" s="231" t="s">
        <v>133</v>
      </c>
      <c r="D41" s="232"/>
      <c r="E41" s="354">
        <v>2.5000000000000001E-2</v>
      </c>
      <c r="F41" s="351">
        <f t="shared" si="0"/>
        <v>98.449250000000006</v>
      </c>
      <c r="G41" s="246"/>
    </row>
    <row r="42" spans="2:8">
      <c r="B42" s="229" t="s">
        <v>114</v>
      </c>
      <c r="C42" s="231" t="s">
        <v>134</v>
      </c>
      <c r="D42" s="232"/>
      <c r="E42" s="354">
        <v>0.03</v>
      </c>
      <c r="F42" s="351">
        <f t="shared" si="0"/>
        <v>118.13909999999998</v>
      </c>
      <c r="G42" s="246"/>
    </row>
    <row r="43" spans="2:8">
      <c r="B43" s="229" t="s">
        <v>116</v>
      </c>
      <c r="C43" s="231" t="s">
        <v>135</v>
      </c>
      <c r="D43" s="232"/>
      <c r="E43" s="354">
        <v>1.4999999999999999E-2</v>
      </c>
      <c r="F43" s="351">
        <f t="shared" si="0"/>
        <v>59.069549999999992</v>
      </c>
    </row>
    <row r="44" spans="2:8">
      <c r="B44" s="229" t="s">
        <v>118</v>
      </c>
      <c r="C44" s="231" t="s">
        <v>136</v>
      </c>
      <c r="D44" s="232"/>
      <c r="E44" s="354">
        <v>0.01</v>
      </c>
      <c r="F44" s="351">
        <f t="shared" si="0"/>
        <v>39.3797</v>
      </c>
    </row>
    <row r="45" spans="2:8">
      <c r="B45" s="229" t="s">
        <v>120</v>
      </c>
      <c r="C45" s="231" t="s">
        <v>137</v>
      </c>
      <c r="D45" s="232"/>
      <c r="E45" s="354">
        <v>6.0000000000000001E-3</v>
      </c>
      <c r="F45" s="351">
        <f t="shared" si="0"/>
        <v>23.62782</v>
      </c>
    </row>
    <row r="46" spans="2:8">
      <c r="B46" s="229" t="s">
        <v>122</v>
      </c>
      <c r="C46" s="231" t="s">
        <v>138</v>
      </c>
      <c r="D46" s="232"/>
      <c r="E46" s="354">
        <v>2E-3</v>
      </c>
      <c r="F46" s="351">
        <f t="shared" si="0"/>
        <v>7.8759399999999999</v>
      </c>
    </row>
    <row r="47" spans="2:8">
      <c r="B47" s="229" t="s">
        <v>139</v>
      </c>
      <c r="C47" s="231" t="s">
        <v>140</v>
      </c>
      <c r="D47" s="232"/>
      <c r="E47" s="354">
        <v>0.08</v>
      </c>
      <c r="F47" s="351">
        <f t="shared" si="0"/>
        <v>315.0376</v>
      </c>
    </row>
    <row r="48" spans="2:8">
      <c r="B48" s="472" t="s">
        <v>141</v>
      </c>
      <c r="C48" s="473"/>
      <c r="D48" s="474"/>
      <c r="E48" s="355">
        <f>SUM(E40:E47)</f>
        <v>0.36800000000000005</v>
      </c>
      <c r="F48" s="349">
        <f>TRUNC(SUM(F40:F47),2)</f>
        <v>1449.17</v>
      </c>
      <c r="G48" s="251"/>
    </row>
    <row r="49" spans="2:7">
      <c r="B49" s="495"/>
      <c r="C49" s="496"/>
      <c r="D49" s="496"/>
      <c r="E49" s="496"/>
      <c r="F49" s="497"/>
    </row>
    <row r="50" spans="2:7">
      <c r="B50" s="492" t="s">
        <v>142</v>
      </c>
      <c r="C50" s="493"/>
      <c r="D50" s="494"/>
      <c r="E50" s="245" t="s">
        <v>143</v>
      </c>
      <c r="F50" s="349" t="s">
        <v>109</v>
      </c>
    </row>
    <row r="51" spans="2:7">
      <c r="B51" s="229" t="s">
        <v>110</v>
      </c>
      <c r="C51" s="231" t="s">
        <v>144</v>
      </c>
      <c r="D51" s="232"/>
      <c r="E51" s="356">
        <v>0</v>
      </c>
      <c r="F51" s="351">
        <f>E51*22</f>
        <v>0</v>
      </c>
      <c r="G51" s="253"/>
    </row>
    <row r="52" spans="2:7">
      <c r="B52" s="229" t="s">
        <v>112</v>
      </c>
      <c r="C52" s="231" t="s">
        <v>145</v>
      </c>
      <c r="D52" s="232"/>
      <c r="E52" s="356">
        <v>0</v>
      </c>
      <c r="F52" s="351">
        <f>E52*22</f>
        <v>0</v>
      </c>
      <c r="G52" s="253"/>
    </row>
    <row r="53" spans="2:7">
      <c r="B53" s="229" t="s">
        <v>114</v>
      </c>
      <c r="C53" s="231" t="s">
        <v>146</v>
      </c>
      <c r="D53" s="232"/>
      <c r="E53" s="356">
        <v>0</v>
      </c>
      <c r="F53" s="351">
        <f t="shared" ref="F53" si="1">E53*22</f>
        <v>0</v>
      </c>
    </row>
    <row r="54" spans="2:7">
      <c r="B54" s="229" t="s">
        <v>116</v>
      </c>
      <c r="C54" s="231" t="s">
        <v>147</v>
      </c>
      <c r="D54" s="232"/>
      <c r="E54" s="356">
        <v>7.72</v>
      </c>
      <c r="F54" s="351">
        <f>E54</f>
        <v>7.72</v>
      </c>
    </row>
    <row r="55" spans="2:7">
      <c r="B55" s="472" t="s">
        <v>148</v>
      </c>
      <c r="C55" s="473"/>
      <c r="D55" s="473"/>
      <c r="E55" s="297"/>
      <c r="F55" s="349">
        <f>TRUNC(SUM(F51:F54),2)</f>
        <v>7.72</v>
      </c>
    </row>
    <row r="56" spans="2:7">
      <c r="B56" s="255"/>
      <c r="C56" s="255"/>
      <c r="D56" s="255"/>
      <c r="E56" s="298"/>
      <c r="F56" s="357"/>
    </row>
    <row r="57" spans="2:7">
      <c r="B57" s="258" t="s">
        <v>149</v>
      </c>
      <c r="C57" s="259"/>
      <c r="D57" s="259"/>
      <c r="E57" s="299"/>
      <c r="F57" s="358"/>
    </row>
    <row r="58" spans="2:7">
      <c r="B58" s="472" t="s">
        <v>150</v>
      </c>
      <c r="C58" s="473"/>
      <c r="D58" s="473"/>
      <c r="E58" s="474"/>
      <c r="F58" s="349" t="s">
        <v>109</v>
      </c>
    </row>
    <row r="59" spans="2:7">
      <c r="B59" s="229" t="s">
        <v>151</v>
      </c>
      <c r="C59" s="231" t="s">
        <v>152</v>
      </c>
      <c r="D59" s="232"/>
      <c r="E59" s="262"/>
      <c r="F59" s="351">
        <f>F37</f>
        <v>865.01356209923028</v>
      </c>
    </row>
    <row r="60" spans="2:7">
      <c r="B60" s="229" t="s">
        <v>153</v>
      </c>
      <c r="C60" s="231" t="s">
        <v>154</v>
      </c>
      <c r="D60" s="232"/>
      <c r="E60" s="262"/>
      <c r="F60" s="351">
        <f>F48</f>
        <v>1449.17</v>
      </c>
    </row>
    <row r="61" spans="2:7">
      <c r="B61" s="229" t="s">
        <v>155</v>
      </c>
      <c r="C61" s="231" t="s">
        <v>156</v>
      </c>
      <c r="D61" s="232"/>
      <c r="E61" s="262"/>
      <c r="F61" s="351">
        <f>F55</f>
        <v>7.72</v>
      </c>
    </row>
    <row r="62" spans="2:7">
      <c r="B62" s="472" t="s">
        <v>157</v>
      </c>
      <c r="C62" s="473"/>
      <c r="D62" s="473"/>
      <c r="E62" s="296"/>
      <c r="F62" s="359">
        <f>TRUNC(SUM(F59:F61),2)</f>
        <v>2321.9</v>
      </c>
    </row>
    <row r="63" spans="2:7">
      <c r="B63" s="484"/>
      <c r="C63" s="484"/>
      <c r="D63" s="484"/>
      <c r="E63" s="484"/>
      <c r="F63" s="484"/>
    </row>
    <row r="64" spans="2:7">
      <c r="B64" s="485" t="s">
        <v>158</v>
      </c>
      <c r="C64" s="486"/>
      <c r="D64" s="486"/>
      <c r="E64" s="486"/>
      <c r="F64" s="486"/>
    </row>
    <row r="65" spans="2:6">
      <c r="B65" s="229">
        <v>3</v>
      </c>
      <c r="C65" s="472" t="s">
        <v>159</v>
      </c>
      <c r="D65" s="474"/>
      <c r="E65" s="229" t="s">
        <v>20</v>
      </c>
      <c r="F65" s="349" t="s">
        <v>109</v>
      </c>
    </row>
    <row r="66" spans="2:6">
      <c r="B66" s="229" t="s">
        <v>110</v>
      </c>
      <c r="C66" s="231" t="s">
        <v>160</v>
      </c>
      <c r="D66" s="232"/>
      <c r="E66" s="241">
        <v>4.3099999999999999E-2</v>
      </c>
      <c r="F66" s="351">
        <f>$F$30*E66</f>
        <v>169.726507</v>
      </c>
    </row>
    <row r="67" spans="2:6">
      <c r="B67" s="229" t="s">
        <v>112</v>
      </c>
      <c r="C67" s="231" t="s">
        <v>161</v>
      </c>
      <c r="D67" s="232"/>
      <c r="E67" s="265">
        <f>E47*E66</f>
        <v>3.4480000000000001E-3</v>
      </c>
      <c r="F67" s="351">
        <f>E67*F30</f>
        <v>13.57812056</v>
      </c>
    </row>
    <row r="68" spans="2:6">
      <c r="B68" s="229" t="s">
        <v>114</v>
      </c>
      <c r="C68" s="231" t="s">
        <v>162</v>
      </c>
      <c r="D68" s="232"/>
      <c r="E68" s="241">
        <f>E47*50%*E66</f>
        <v>1.7240000000000001E-3</v>
      </c>
      <c r="F68" s="351">
        <f>$F$30*E68</f>
        <v>6.7890602800000002</v>
      </c>
    </row>
    <row r="69" spans="2:6">
      <c r="B69" s="229" t="s">
        <v>116</v>
      </c>
      <c r="C69" s="231" t="s">
        <v>163</v>
      </c>
      <c r="D69" s="232"/>
      <c r="E69" s="241">
        <v>2.7699999999999999E-2</v>
      </c>
      <c r="F69" s="351">
        <f>$F$30*E69</f>
        <v>109.08176899999999</v>
      </c>
    </row>
    <row r="70" spans="2:6">
      <c r="B70" s="229" t="s">
        <v>118</v>
      </c>
      <c r="C70" s="231" t="s">
        <v>164</v>
      </c>
      <c r="D70" s="232"/>
      <c r="E70" s="266">
        <f>E48*E69</f>
        <v>1.0193600000000001E-2</v>
      </c>
      <c r="F70" s="351">
        <f>$F$30*E70</f>
        <v>40.142090992</v>
      </c>
    </row>
    <row r="71" spans="2:6">
      <c r="B71" s="229" t="s">
        <v>120</v>
      </c>
      <c r="C71" s="231" t="s">
        <v>165</v>
      </c>
      <c r="D71" s="232"/>
      <c r="E71" s="241">
        <f>E47*50%*E69</f>
        <v>1.108E-3</v>
      </c>
      <c r="F71" s="351">
        <f>E71*F30</f>
        <v>4.3632707599999998</v>
      </c>
    </row>
    <row r="72" spans="2:6">
      <c r="B72" s="472" t="s">
        <v>166</v>
      </c>
      <c r="C72" s="473"/>
      <c r="D72" s="474"/>
      <c r="E72" s="245">
        <f>TRUNC(SUM(E66:E71),4)</f>
        <v>8.72E-2</v>
      </c>
      <c r="F72" s="349">
        <f>TRUNC(SUM(F66:F71),2)</f>
        <v>343.68</v>
      </c>
    </row>
    <row r="73" spans="2:6">
      <c r="B73" s="473"/>
      <c r="C73" s="473"/>
      <c r="D73" s="473"/>
      <c r="E73" s="473"/>
      <c r="F73" s="473"/>
    </row>
    <row r="74" spans="2:6">
      <c r="B74" s="485" t="s">
        <v>167</v>
      </c>
      <c r="C74" s="486"/>
      <c r="D74" s="486"/>
      <c r="E74" s="486"/>
      <c r="F74" s="486"/>
    </row>
    <row r="75" spans="2:6">
      <c r="B75" s="472" t="s">
        <v>168</v>
      </c>
      <c r="C75" s="473"/>
      <c r="D75" s="474"/>
      <c r="E75" s="229" t="s">
        <v>20</v>
      </c>
      <c r="F75" s="349" t="s">
        <v>109</v>
      </c>
    </row>
    <row r="76" spans="2:6">
      <c r="B76" s="229" t="s">
        <v>110</v>
      </c>
      <c r="C76" s="231" t="s">
        <v>169</v>
      </c>
      <c r="D76" s="232"/>
      <c r="E76" s="241">
        <v>0.121</v>
      </c>
      <c r="F76" s="351">
        <f>($F$30*E76)/12</f>
        <v>39.70786416666666</v>
      </c>
    </row>
    <row r="77" spans="2:6">
      <c r="B77" s="229" t="s">
        <v>112</v>
      </c>
      <c r="C77" s="231" t="s">
        <v>170</v>
      </c>
      <c r="D77" s="232"/>
      <c r="E77" s="241">
        <v>6.7999999999999996E-3</v>
      </c>
      <c r="F77" s="351">
        <f t="shared" ref="F77:F80" si="2">$F$30*E77</f>
        <v>26.778195999999998</v>
      </c>
    </row>
    <row r="78" spans="2:6">
      <c r="B78" s="229" t="s">
        <v>114</v>
      </c>
      <c r="C78" s="231" t="s">
        <v>171</v>
      </c>
      <c r="D78" s="232"/>
      <c r="E78" s="241">
        <v>1.2999999999999999E-3</v>
      </c>
      <c r="F78" s="351">
        <f t="shared" si="2"/>
        <v>5.1193609999999996</v>
      </c>
    </row>
    <row r="79" spans="2:6">
      <c r="B79" s="229" t="s">
        <v>116</v>
      </c>
      <c r="C79" s="231" t="s">
        <v>172</v>
      </c>
      <c r="D79" s="232"/>
      <c r="E79" s="241">
        <v>6.4999999999999997E-3</v>
      </c>
      <c r="F79" s="351">
        <f t="shared" si="2"/>
        <v>25.596804999999996</v>
      </c>
    </row>
    <row r="80" spans="2:6">
      <c r="B80" s="229" t="s">
        <v>118</v>
      </c>
      <c r="C80" s="231" t="s">
        <v>173</v>
      </c>
      <c r="D80" s="232"/>
      <c r="E80" s="241">
        <v>0</v>
      </c>
      <c r="F80" s="351">
        <f t="shared" si="2"/>
        <v>0</v>
      </c>
    </row>
    <row r="81" spans="2:6">
      <c r="B81" s="229" t="s">
        <v>120</v>
      </c>
      <c r="C81" s="231" t="s">
        <v>174</v>
      </c>
      <c r="D81" s="232"/>
      <c r="E81" s="265">
        <f>E48</f>
        <v>0.36800000000000005</v>
      </c>
      <c r="F81" s="351">
        <f>SUM(F76:F80)*E81</f>
        <v>35.770419229333335</v>
      </c>
    </row>
    <row r="82" spans="2:6">
      <c r="B82" s="472" t="s">
        <v>175</v>
      </c>
      <c r="C82" s="473"/>
      <c r="D82" s="474"/>
      <c r="E82" s="245"/>
      <c r="F82" s="349">
        <f>TRUNC(SUM(F76:F81),2)</f>
        <v>132.97</v>
      </c>
    </row>
    <row r="83" spans="2:6">
      <c r="B83" s="484"/>
      <c r="C83" s="484"/>
      <c r="D83" s="484"/>
      <c r="E83" s="484"/>
      <c r="F83" s="484"/>
    </row>
    <row r="84" spans="2:6">
      <c r="B84" s="472" t="s">
        <v>176</v>
      </c>
      <c r="C84" s="473"/>
      <c r="D84" s="474"/>
      <c r="E84" s="229" t="s">
        <v>20</v>
      </c>
      <c r="F84" s="349" t="s">
        <v>109</v>
      </c>
    </row>
    <row r="85" spans="2:6">
      <c r="B85" s="229" t="s">
        <v>110</v>
      </c>
      <c r="C85" s="231" t="s">
        <v>177</v>
      </c>
      <c r="D85" s="232"/>
      <c r="E85" s="241">
        <v>0.05</v>
      </c>
      <c r="F85" s="351">
        <f t="shared" ref="F85:F86" si="3">$F$30*E85</f>
        <v>196.89850000000001</v>
      </c>
    </row>
    <row r="86" spans="2:6">
      <c r="B86" s="229" t="s">
        <v>112</v>
      </c>
      <c r="C86" s="231" t="s">
        <v>178</v>
      </c>
      <c r="D86" s="232"/>
      <c r="E86" s="265">
        <f>E81*E87</f>
        <v>1.8400000000000003E-2</v>
      </c>
      <c r="F86" s="351">
        <f t="shared" si="3"/>
        <v>72.458648000000011</v>
      </c>
    </row>
    <row r="87" spans="2:6">
      <c r="B87" s="472" t="s">
        <v>179</v>
      </c>
      <c r="C87" s="473"/>
      <c r="D87" s="474"/>
      <c r="E87" s="245">
        <f>TRUNC(SUM(E85),4)</f>
        <v>0.05</v>
      </c>
      <c r="F87" s="349">
        <f>TRUNC(SUM(F85:F86),2)</f>
        <v>269.35000000000002</v>
      </c>
    </row>
    <row r="88" spans="2:6">
      <c r="B88" s="484"/>
      <c r="C88" s="484"/>
      <c r="D88" s="484"/>
      <c r="E88" s="484"/>
      <c r="F88" s="484"/>
    </row>
    <row r="89" spans="2:6">
      <c r="B89" s="487" t="s">
        <v>180</v>
      </c>
      <c r="C89" s="488"/>
      <c r="D89" s="488"/>
      <c r="E89" s="488"/>
      <c r="F89" s="488"/>
    </row>
    <row r="90" spans="2:6">
      <c r="B90" s="472" t="s">
        <v>181</v>
      </c>
      <c r="C90" s="473"/>
      <c r="D90" s="473"/>
      <c r="E90" s="474"/>
      <c r="F90" s="349" t="s">
        <v>109</v>
      </c>
    </row>
    <row r="91" spans="2:6">
      <c r="B91" s="229" t="s">
        <v>182</v>
      </c>
      <c r="C91" s="231" t="s">
        <v>170</v>
      </c>
      <c r="D91" s="232"/>
      <c r="E91" s="262"/>
      <c r="F91" s="351">
        <f>F82</f>
        <v>132.97</v>
      </c>
    </row>
    <row r="92" spans="2:6">
      <c r="B92" s="229" t="s">
        <v>183</v>
      </c>
      <c r="C92" s="231" t="s">
        <v>184</v>
      </c>
      <c r="D92" s="232"/>
      <c r="E92" s="262"/>
      <c r="F92" s="351">
        <f>F87</f>
        <v>269.35000000000002</v>
      </c>
    </row>
    <row r="93" spans="2:6">
      <c r="B93" s="472" t="s">
        <v>185</v>
      </c>
      <c r="C93" s="473"/>
      <c r="D93" s="473"/>
      <c r="E93" s="474"/>
      <c r="F93" s="359">
        <f>TRUNC(SUM(F91:F92),2)</f>
        <v>402.32</v>
      </c>
    </row>
    <row r="94" spans="2:6">
      <c r="B94" s="484"/>
      <c r="C94" s="484"/>
      <c r="D94" s="484"/>
      <c r="E94" s="484"/>
      <c r="F94" s="484"/>
    </row>
    <row r="95" spans="2:6">
      <c r="B95" s="485" t="s">
        <v>186</v>
      </c>
      <c r="C95" s="486"/>
      <c r="D95" s="486"/>
      <c r="E95" s="486"/>
      <c r="F95" s="486"/>
    </row>
    <row r="96" spans="2:6">
      <c r="B96" s="229">
        <v>5</v>
      </c>
      <c r="C96" s="472" t="s">
        <v>187</v>
      </c>
      <c r="D96" s="474"/>
      <c r="E96" s="229"/>
      <c r="F96" s="349" t="s">
        <v>109</v>
      </c>
    </row>
    <row r="97" spans="2:7">
      <c r="B97" s="229" t="s">
        <v>110</v>
      </c>
      <c r="C97" s="231" t="s">
        <v>188</v>
      </c>
      <c r="D97" s="232"/>
      <c r="E97" s="234" t="s">
        <v>189</v>
      </c>
      <c r="F97" s="351">
        <f>[13]EPI!G27</f>
        <v>298.98333333333329</v>
      </c>
    </row>
    <row r="98" spans="2:7">
      <c r="B98" s="229" t="s">
        <v>112</v>
      </c>
      <c r="C98" s="231" t="s">
        <v>190</v>
      </c>
      <c r="D98" s="232"/>
      <c r="E98" s="234" t="s">
        <v>189</v>
      </c>
      <c r="F98" s="351">
        <v>215.15</v>
      </c>
    </row>
    <row r="99" spans="2:7">
      <c r="B99" s="300" t="s">
        <v>114</v>
      </c>
      <c r="C99" s="231" t="s">
        <v>191</v>
      </c>
      <c r="D99" s="232"/>
      <c r="E99" s="234"/>
      <c r="F99" s="351">
        <v>0</v>
      </c>
    </row>
    <row r="100" spans="2:7">
      <c r="B100" s="472" t="s">
        <v>192</v>
      </c>
      <c r="C100" s="473"/>
      <c r="D100" s="474"/>
      <c r="E100" s="245" t="s">
        <v>189</v>
      </c>
      <c r="F100" s="349">
        <f>TRUNC(SUM(F97:F99),2)</f>
        <v>514.13</v>
      </c>
    </row>
    <row r="101" spans="2:7">
      <c r="B101" s="484"/>
      <c r="C101" s="484"/>
      <c r="D101" s="484"/>
      <c r="E101" s="484"/>
      <c r="F101" s="484"/>
    </row>
    <row r="102" spans="2:7">
      <c r="B102" s="485" t="s">
        <v>193</v>
      </c>
      <c r="C102" s="486"/>
      <c r="D102" s="486"/>
      <c r="E102" s="486"/>
      <c r="F102" s="486"/>
    </row>
    <row r="103" spans="2:7">
      <c r="B103" s="229">
        <v>6</v>
      </c>
      <c r="C103" s="472" t="s">
        <v>194</v>
      </c>
      <c r="D103" s="474"/>
      <c r="E103" s="243" t="s">
        <v>20</v>
      </c>
      <c r="F103" s="349" t="s">
        <v>109</v>
      </c>
    </row>
    <row r="104" spans="2:7">
      <c r="B104" s="229" t="s">
        <v>110</v>
      </c>
      <c r="C104" s="231" t="s">
        <v>195</v>
      </c>
      <c r="D104" s="232"/>
      <c r="E104" s="268">
        <v>0</v>
      </c>
      <c r="F104" s="351">
        <f>TRUNC(E104*F128,2)</f>
        <v>0</v>
      </c>
    </row>
    <row r="105" spans="2:7">
      <c r="B105" s="229" t="s">
        <v>112</v>
      </c>
      <c r="C105" s="231" t="s">
        <v>50</v>
      </c>
      <c r="D105" s="232"/>
      <c r="E105" s="268">
        <v>0</v>
      </c>
      <c r="F105" s="351">
        <f>TRUNC(E105*(F104+F128),2)</f>
        <v>0</v>
      </c>
    </row>
    <row r="106" spans="2:7" ht="15">
      <c r="B106" s="229" t="s">
        <v>114</v>
      </c>
      <c r="C106" s="269" t="s">
        <v>196</v>
      </c>
      <c r="D106" s="270"/>
      <c r="E106" s="271"/>
      <c r="F106" s="351"/>
    </row>
    <row r="107" spans="2:7" ht="15">
      <c r="B107" s="229" t="s">
        <v>197</v>
      </c>
      <c r="C107" s="231" t="s">
        <v>198</v>
      </c>
      <c r="D107" s="232"/>
      <c r="E107" s="272">
        <v>0</v>
      </c>
      <c r="F107" s="351">
        <f>TRUNC(E107*F117,2)</f>
        <v>0</v>
      </c>
    </row>
    <row r="108" spans="2:7" ht="15">
      <c r="B108" s="229" t="s">
        <v>199</v>
      </c>
      <c r="C108" s="231" t="s">
        <v>200</v>
      </c>
      <c r="D108" s="232"/>
      <c r="E108" s="272">
        <v>0</v>
      </c>
      <c r="F108" s="351">
        <f>TRUNC(E108*F117,2)</f>
        <v>0</v>
      </c>
    </row>
    <row r="109" spans="2:7" ht="15">
      <c r="B109" s="229" t="s">
        <v>201</v>
      </c>
      <c r="C109" s="231" t="s">
        <v>202</v>
      </c>
      <c r="D109" s="232"/>
      <c r="E109" s="272">
        <v>0</v>
      </c>
      <c r="F109" s="351">
        <f>TRUNC(E109*F117,2)</f>
        <v>0</v>
      </c>
    </row>
    <row r="110" spans="2:7" ht="15">
      <c r="B110" s="472" t="s">
        <v>203</v>
      </c>
      <c r="C110" s="473"/>
      <c r="D110" s="474"/>
      <c r="E110" s="271">
        <f>SUM(E104:E109)</f>
        <v>0</v>
      </c>
      <c r="F110" s="359">
        <f>TRUNC(SUM(F104:F109),2)</f>
        <v>0</v>
      </c>
    </row>
    <row r="111" spans="2:7">
      <c r="G111" s="273"/>
    </row>
    <row r="112" spans="2:7">
      <c r="B112" s="274" t="s">
        <v>204</v>
      </c>
      <c r="C112" s="275" t="s">
        <v>205</v>
      </c>
      <c r="D112" s="275"/>
      <c r="E112" s="276">
        <f>TRUNC(E107+E108+E109,4)</f>
        <v>0</v>
      </c>
      <c r="F112" s="360"/>
    </row>
    <row r="113" spans="2:7">
      <c r="B113" s="278"/>
      <c r="C113" s="279">
        <v>100</v>
      </c>
      <c r="D113" s="279"/>
      <c r="E113" s="280"/>
      <c r="F113" s="361"/>
    </row>
    <row r="114" spans="2:7">
      <c r="B114" s="282"/>
      <c r="C114" s="279"/>
      <c r="D114" s="279"/>
      <c r="E114" s="283"/>
      <c r="F114" s="362"/>
    </row>
    <row r="115" spans="2:7">
      <c r="B115" s="278" t="s">
        <v>206</v>
      </c>
      <c r="C115" s="285" t="s">
        <v>207</v>
      </c>
      <c r="D115" s="285"/>
      <c r="E115" s="283"/>
      <c r="F115" s="362">
        <f>TRUNC(F128+F104+F105,2)</f>
        <v>7520</v>
      </c>
    </row>
    <row r="116" spans="2:7">
      <c r="B116" s="278"/>
      <c r="C116" s="279"/>
      <c r="D116" s="279"/>
      <c r="E116" s="283"/>
      <c r="F116" s="362"/>
    </row>
    <row r="117" spans="2:7">
      <c r="B117" s="278" t="s">
        <v>208</v>
      </c>
      <c r="C117" s="285" t="s">
        <v>209</v>
      </c>
      <c r="D117" s="285"/>
      <c r="E117" s="283"/>
      <c r="F117" s="362">
        <f>F115/(1-E112)</f>
        <v>7520</v>
      </c>
    </row>
    <row r="118" spans="2:7">
      <c r="B118" s="278"/>
      <c r="C118" s="279"/>
      <c r="D118" s="279"/>
      <c r="E118" s="283"/>
      <c r="F118" s="362"/>
    </row>
    <row r="119" spans="2:7">
      <c r="B119" s="286"/>
      <c r="C119" s="287" t="s">
        <v>210</v>
      </c>
      <c r="D119" s="287"/>
      <c r="E119" s="288"/>
      <c r="F119" s="363">
        <f>TRUNC(F117-F115,2)</f>
        <v>0</v>
      </c>
    </row>
    <row r="120" spans="2:7">
      <c r="G120" s="273"/>
    </row>
    <row r="121" spans="2:7">
      <c r="B121" s="487" t="s">
        <v>211</v>
      </c>
      <c r="C121" s="488"/>
      <c r="D121" s="488"/>
      <c r="E121" s="488"/>
      <c r="F121" s="488"/>
      <c r="G121" s="290"/>
    </row>
    <row r="122" spans="2:7">
      <c r="B122" s="472" t="s">
        <v>212</v>
      </c>
      <c r="C122" s="473"/>
      <c r="D122" s="473"/>
      <c r="E122" s="474"/>
      <c r="F122" s="349" t="s">
        <v>109</v>
      </c>
    </row>
    <row r="123" spans="2:7">
      <c r="B123" s="234" t="s">
        <v>110</v>
      </c>
      <c r="C123" s="231" t="str">
        <f>B21</f>
        <v>MÓDULO 1 - COMPOSIÇÃO DA REMUNERAÇÃO</v>
      </c>
      <c r="D123" s="232"/>
      <c r="E123" s="262"/>
      <c r="F123" s="351">
        <f>F30</f>
        <v>3937.97</v>
      </c>
    </row>
    <row r="124" spans="2:7">
      <c r="B124" s="234" t="s">
        <v>112</v>
      </c>
      <c r="C124" s="231" t="str">
        <f>B32</f>
        <v>MÓDULO 2 – ENCARGOS E BENEFÍCIOS ANUAIS, MENSAIS E DIÁRIOS</v>
      </c>
      <c r="D124" s="232"/>
      <c r="E124" s="262"/>
      <c r="F124" s="351">
        <f>F62</f>
        <v>2321.9</v>
      </c>
    </row>
    <row r="125" spans="2:7">
      <c r="B125" s="234" t="s">
        <v>114</v>
      </c>
      <c r="C125" s="231" t="str">
        <f>B64</f>
        <v>MÓDULO 3 – PROVISÃO PARA RESCISÃO</v>
      </c>
      <c r="D125" s="232"/>
      <c r="E125" s="262"/>
      <c r="F125" s="351">
        <f>F72</f>
        <v>343.68</v>
      </c>
      <c r="G125" s="290"/>
    </row>
    <row r="126" spans="2:7">
      <c r="B126" s="234" t="s">
        <v>116</v>
      </c>
      <c r="C126" s="231" t="str">
        <f>B74</f>
        <v>MÓDULO 4 – CUSTO DE REPOSIÇÃO DO PROFISSIONAL AUSENTE</v>
      </c>
      <c r="D126" s="232"/>
      <c r="E126" s="262"/>
      <c r="F126" s="351">
        <f>F93</f>
        <v>402.32</v>
      </c>
      <c r="G126" s="290"/>
    </row>
    <row r="127" spans="2:7">
      <c r="B127" s="234" t="s">
        <v>118</v>
      </c>
      <c r="C127" s="231" t="str">
        <f>B95</f>
        <v>MÓDULO 5 – INSUMOS DIVERSOS</v>
      </c>
      <c r="D127" s="232"/>
      <c r="E127" s="262"/>
      <c r="F127" s="351">
        <f>F100</f>
        <v>514.13</v>
      </c>
    </row>
    <row r="128" spans="2:7">
      <c r="B128" s="229"/>
      <c r="C128" s="269" t="s">
        <v>213</v>
      </c>
      <c r="D128" s="270"/>
      <c r="E128" s="296"/>
      <c r="F128" s="359">
        <f>TRUNC(SUM(F123:F127),2)</f>
        <v>7520</v>
      </c>
      <c r="G128" s="273"/>
    </row>
    <row r="129" spans="2:25">
      <c r="B129" s="234" t="s">
        <v>120</v>
      </c>
      <c r="C129" s="231" t="str">
        <f>B102</f>
        <v>MÓDULO 6 – CUSTOS INDIRETOS, TRIBUTOS E LUCRO</v>
      </c>
      <c r="D129" s="232"/>
      <c r="E129" s="262"/>
      <c r="F129" s="351">
        <f>F110</f>
        <v>0</v>
      </c>
    </row>
    <row r="130" spans="2:25">
      <c r="B130" s="269" t="s">
        <v>214</v>
      </c>
      <c r="C130" s="270"/>
      <c r="D130" s="270"/>
      <c r="E130" s="296"/>
      <c r="F130" s="359">
        <f>TRUNC(SUM(F128:F129),2)</f>
        <v>7520</v>
      </c>
    </row>
    <row r="131" spans="2:25" ht="15.75" customHeight="1" thickBot="1">
      <c r="B131" s="238"/>
      <c r="C131" s="238"/>
      <c r="D131" s="238"/>
      <c r="E131" s="238"/>
      <c r="F131" s="352"/>
      <c r="J131" s="273"/>
    </row>
    <row r="132" spans="2:25" ht="13.5" thickBot="1">
      <c r="B132" s="475" t="s">
        <v>215</v>
      </c>
      <c r="C132" s="476"/>
      <c r="D132" s="476"/>
      <c r="E132" s="477"/>
      <c r="F132" s="364">
        <v>1</v>
      </c>
    </row>
    <row r="133" spans="2:25" ht="13.5" thickBot="1"/>
    <row r="134" spans="2:25" ht="15.75" thickBot="1">
      <c r="B134" s="478" t="s">
        <v>216</v>
      </c>
      <c r="C134" s="479"/>
      <c r="D134" s="479"/>
      <c r="E134" s="480"/>
      <c r="F134" s="365">
        <f>F132*F130</f>
        <v>7520</v>
      </c>
      <c r="V134" s="481"/>
      <c r="W134" s="482"/>
      <c r="X134" s="482"/>
      <c r="Y134" s="483"/>
    </row>
    <row r="135" spans="2:25" ht="13.5" thickBot="1">
      <c r="B135" s="478" t="s">
        <v>217</v>
      </c>
      <c r="C135" s="479"/>
      <c r="D135" s="479"/>
      <c r="E135" s="480"/>
      <c r="F135" s="365">
        <f>F134/176</f>
        <v>42.727272727272727</v>
      </c>
    </row>
  </sheetData>
  <protectedRanges>
    <protectedRange sqref="C12" name="Intervalo1_1_1"/>
  </protectedRanges>
  <mergeCells count="63">
    <mergeCell ref="B7:C7"/>
    <mergeCell ref="E7:F7"/>
    <mergeCell ref="B2:F2"/>
    <mergeCell ref="A4:F4"/>
    <mergeCell ref="B5:F5"/>
    <mergeCell ref="B6:C6"/>
    <mergeCell ref="E6:F6"/>
    <mergeCell ref="B30:D30"/>
    <mergeCell ref="B8:F8"/>
    <mergeCell ref="B10:C10"/>
    <mergeCell ref="D10:E10"/>
    <mergeCell ref="D12:F12"/>
    <mergeCell ref="D14:F14"/>
    <mergeCell ref="D16:F16"/>
    <mergeCell ref="B18:C18"/>
    <mergeCell ref="D18:F18"/>
    <mergeCell ref="B20:F20"/>
    <mergeCell ref="B21:F21"/>
    <mergeCell ref="C22:E22"/>
    <mergeCell ref="D13:F13"/>
    <mergeCell ref="B17:C17"/>
    <mergeCell ref="B87:D87"/>
    <mergeCell ref="B62:D62"/>
    <mergeCell ref="B32:F32"/>
    <mergeCell ref="B33:D33"/>
    <mergeCell ref="C36:D36"/>
    <mergeCell ref="B37:D37"/>
    <mergeCell ref="B38:F38"/>
    <mergeCell ref="B39:D39"/>
    <mergeCell ref="B48:D48"/>
    <mergeCell ref="B49:F49"/>
    <mergeCell ref="B50:D50"/>
    <mergeCell ref="B55:D55"/>
    <mergeCell ref="B58:E58"/>
    <mergeCell ref="B135:E135"/>
    <mergeCell ref="B121:F121"/>
    <mergeCell ref="B89:F89"/>
    <mergeCell ref="B90:E90"/>
    <mergeCell ref="B93:E93"/>
    <mergeCell ref="B94:F94"/>
    <mergeCell ref="B95:F95"/>
    <mergeCell ref="C96:D96"/>
    <mergeCell ref="B100:D100"/>
    <mergeCell ref="B101:F101"/>
    <mergeCell ref="B102:F102"/>
    <mergeCell ref="C103:D103"/>
    <mergeCell ref="B110:D110"/>
    <mergeCell ref="B1:F1"/>
    <mergeCell ref="B122:E122"/>
    <mergeCell ref="B132:E132"/>
    <mergeCell ref="B134:E134"/>
    <mergeCell ref="V134:Y134"/>
    <mergeCell ref="B88:F88"/>
    <mergeCell ref="B63:F63"/>
    <mergeCell ref="B64:F64"/>
    <mergeCell ref="C65:D65"/>
    <mergeCell ref="B72:D72"/>
    <mergeCell ref="B73:F73"/>
    <mergeCell ref="B74:F74"/>
    <mergeCell ref="B75:D75"/>
    <mergeCell ref="B82:D82"/>
    <mergeCell ref="B83:F83"/>
    <mergeCell ref="B84:D84"/>
  </mergeCells>
  <dataValidations count="3">
    <dataValidation type="date" operator="greaterThan" allowBlank="1" showInputMessage="1" showErrorMessage="1" errorTitle="Data Base:" error="Insira a data no formato &quot;dd/mm/aaaa&quot;._x000a_(Ex.: Para a data de 1º de janeiro de 2012, digite &quot;1/1/2012&quot;)" promptTitle="Data Base:" sqref="WVL983057:WVN983057 IZ16:JB16 SV16:SX16 ACR16:ACT16 AMN16:AMP16 AWJ16:AWL16 BGF16:BGH16 BQB16:BQD16 BZX16:BZZ16 CJT16:CJV16 CTP16:CTR16 DDL16:DDN16 DNH16:DNJ16 DXD16:DXF16 EGZ16:EHB16 EQV16:EQX16 FAR16:FAT16 FKN16:FKP16 FUJ16:FUL16 GEF16:GEH16 GOB16:GOD16 GXX16:GXZ16 HHT16:HHV16 HRP16:HRR16 IBL16:IBN16 ILH16:ILJ16 IVD16:IVF16 JEZ16:JFB16 JOV16:JOX16 JYR16:JYT16 KIN16:KIP16 KSJ16:KSL16 LCF16:LCH16 LMB16:LMD16 LVX16:LVZ16 MFT16:MFV16 MPP16:MPR16 MZL16:MZN16 NJH16:NJJ16 NTD16:NTF16 OCZ16:ODB16 OMV16:OMX16 OWR16:OWT16 PGN16:PGP16 PQJ16:PQL16 QAF16:QAH16 QKB16:QKD16 QTX16:QTZ16 RDT16:RDV16 RNP16:RNR16 RXL16:RXN16 SHH16:SHJ16 SRD16:SRF16 TAZ16:TBB16 TKV16:TKX16 TUR16:TUT16 UEN16:UEP16 UOJ16:UOL16 UYF16:UYH16 VIB16:VID16 VRX16:VRZ16 WBT16:WBV16 WLP16:WLR16 WVL16:WVN16 D65553:F65553 IZ65553:JB65553 SV65553:SX65553 ACR65553:ACT65553 AMN65553:AMP65553 AWJ65553:AWL65553 BGF65553:BGH65553 BQB65553:BQD65553 BZX65553:BZZ65553 CJT65553:CJV65553 CTP65553:CTR65553 DDL65553:DDN65553 DNH65553:DNJ65553 DXD65553:DXF65553 EGZ65553:EHB65553 EQV65553:EQX65553 FAR65553:FAT65553 FKN65553:FKP65553 FUJ65553:FUL65553 GEF65553:GEH65553 GOB65553:GOD65553 GXX65553:GXZ65553 HHT65553:HHV65553 HRP65553:HRR65553 IBL65553:IBN65553 ILH65553:ILJ65553 IVD65553:IVF65553 JEZ65553:JFB65553 JOV65553:JOX65553 JYR65553:JYT65553 KIN65553:KIP65553 KSJ65553:KSL65553 LCF65553:LCH65553 LMB65553:LMD65553 LVX65553:LVZ65553 MFT65553:MFV65553 MPP65553:MPR65553 MZL65553:MZN65553 NJH65553:NJJ65553 NTD65553:NTF65553 OCZ65553:ODB65553 OMV65553:OMX65553 OWR65553:OWT65553 PGN65553:PGP65553 PQJ65553:PQL65553 QAF65553:QAH65553 QKB65553:QKD65553 QTX65553:QTZ65553 RDT65553:RDV65553 RNP65553:RNR65553 RXL65553:RXN65553 SHH65553:SHJ65553 SRD65553:SRF65553 TAZ65553:TBB65553 TKV65553:TKX65553 TUR65553:TUT65553 UEN65553:UEP65553 UOJ65553:UOL65553 UYF65553:UYH65553 VIB65553:VID65553 VRX65553:VRZ65553 WBT65553:WBV65553 WLP65553:WLR65553 WVL65553:WVN65553 D131089:F131089 IZ131089:JB131089 SV131089:SX131089 ACR131089:ACT131089 AMN131089:AMP131089 AWJ131089:AWL131089 BGF131089:BGH131089 BQB131089:BQD131089 BZX131089:BZZ131089 CJT131089:CJV131089 CTP131089:CTR131089 DDL131089:DDN131089 DNH131089:DNJ131089 DXD131089:DXF131089 EGZ131089:EHB131089 EQV131089:EQX131089 FAR131089:FAT131089 FKN131089:FKP131089 FUJ131089:FUL131089 GEF131089:GEH131089 GOB131089:GOD131089 GXX131089:GXZ131089 HHT131089:HHV131089 HRP131089:HRR131089 IBL131089:IBN131089 ILH131089:ILJ131089 IVD131089:IVF131089 JEZ131089:JFB131089 JOV131089:JOX131089 JYR131089:JYT131089 KIN131089:KIP131089 KSJ131089:KSL131089 LCF131089:LCH131089 LMB131089:LMD131089 LVX131089:LVZ131089 MFT131089:MFV131089 MPP131089:MPR131089 MZL131089:MZN131089 NJH131089:NJJ131089 NTD131089:NTF131089 OCZ131089:ODB131089 OMV131089:OMX131089 OWR131089:OWT131089 PGN131089:PGP131089 PQJ131089:PQL131089 QAF131089:QAH131089 QKB131089:QKD131089 QTX131089:QTZ131089 RDT131089:RDV131089 RNP131089:RNR131089 RXL131089:RXN131089 SHH131089:SHJ131089 SRD131089:SRF131089 TAZ131089:TBB131089 TKV131089:TKX131089 TUR131089:TUT131089 UEN131089:UEP131089 UOJ131089:UOL131089 UYF131089:UYH131089 VIB131089:VID131089 VRX131089:VRZ131089 WBT131089:WBV131089 WLP131089:WLR131089 WVL131089:WVN131089 D196625:F196625 IZ196625:JB196625 SV196625:SX196625 ACR196625:ACT196625 AMN196625:AMP196625 AWJ196625:AWL196625 BGF196625:BGH196625 BQB196625:BQD196625 BZX196625:BZZ196625 CJT196625:CJV196625 CTP196625:CTR196625 DDL196625:DDN196625 DNH196625:DNJ196625 DXD196625:DXF196625 EGZ196625:EHB196625 EQV196625:EQX196625 FAR196625:FAT196625 FKN196625:FKP196625 FUJ196625:FUL196625 GEF196625:GEH196625 GOB196625:GOD196625 GXX196625:GXZ196625 HHT196625:HHV196625 HRP196625:HRR196625 IBL196625:IBN196625 ILH196625:ILJ196625 IVD196625:IVF196625 JEZ196625:JFB196625 JOV196625:JOX196625 JYR196625:JYT196625 KIN196625:KIP196625 KSJ196625:KSL196625 LCF196625:LCH196625 LMB196625:LMD196625 LVX196625:LVZ196625 MFT196625:MFV196625 MPP196625:MPR196625 MZL196625:MZN196625 NJH196625:NJJ196625 NTD196625:NTF196625 OCZ196625:ODB196625 OMV196625:OMX196625 OWR196625:OWT196625 PGN196625:PGP196625 PQJ196625:PQL196625 QAF196625:QAH196625 QKB196625:QKD196625 QTX196625:QTZ196625 RDT196625:RDV196625 RNP196625:RNR196625 RXL196625:RXN196625 SHH196625:SHJ196625 SRD196625:SRF196625 TAZ196625:TBB196625 TKV196625:TKX196625 TUR196625:TUT196625 UEN196625:UEP196625 UOJ196625:UOL196625 UYF196625:UYH196625 VIB196625:VID196625 VRX196625:VRZ196625 WBT196625:WBV196625 WLP196625:WLR196625 WVL196625:WVN196625 D262161:F262161 IZ262161:JB262161 SV262161:SX262161 ACR262161:ACT262161 AMN262161:AMP262161 AWJ262161:AWL262161 BGF262161:BGH262161 BQB262161:BQD262161 BZX262161:BZZ262161 CJT262161:CJV262161 CTP262161:CTR262161 DDL262161:DDN262161 DNH262161:DNJ262161 DXD262161:DXF262161 EGZ262161:EHB262161 EQV262161:EQX262161 FAR262161:FAT262161 FKN262161:FKP262161 FUJ262161:FUL262161 GEF262161:GEH262161 GOB262161:GOD262161 GXX262161:GXZ262161 HHT262161:HHV262161 HRP262161:HRR262161 IBL262161:IBN262161 ILH262161:ILJ262161 IVD262161:IVF262161 JEZ262161:JFB262161 JOV262161:JOX262161 JYR262161:JYT262161 KIN262161:KIP262161 KSJ262161:KSL262161 LCF262161:LCH262161 LMB262161:LMD262161 LVX262161:LVZ262161 MFT262161:MFV262161 MPP262161:MPR262161 MZL262161:MZN262161 NJH262161:NJJ262161 NTD262161:NTF262161 OCZ262161:ODB262161 OMV262161:OMX262161 OWR262161:OWT262161 PGN262161:PGP262161 PQJ262161:PQL262161 QAF262161:QAH262161 QKB262161:QKD262161 QTX262161:QTZ262161 RDT262161:RDV262161 RNP262161:RNR262161 RXL262161:RXN262161 SHH262161:SHJ262161 SRD262161:SRF262161 TAZ262161:TBB262161 TKV262161:TKX262161 TUR262161:TUT262161 UEN262161:UEP262161 UOJ262161:UOL262161 UYF262161:UYH262161 VIB262161:VID262161 VRX262161:VRZ262161 WBT262161:WBV262161 WLP262161:WLR262161 WVL262161:WVN262161 D327697:F327697 IZ327697:JB327697 SV327697:SX327697 ACR327697:ACT327697 AMN327697:AMP327697 AWJ327697:AWL327697 BGF327697:BGH327697 BQB327697:BQD327697 BZX327697:BZZ327697 CJT327697:CJV327697 CTP327697:CTR327697 DDL327697:DDN327697 DNH327697:DNJ327697 DXD327697:DXF327697 EGZ327697:EHB327697 EQV327697:EQX327697 FAR327697:FAT327697 FKN327697:FKP327697 FUJ327697:FUL327697 GEF327697:GEH327697 GOB327697:GOD327697 GXX327697:GXZ327697 HHT327697:HHV327697 HRP327697:HRR327697 IBL327697:IBN327697 ILH327697:ILJ327697 IVD327697:IVF327697 JEZ327697:JFB327697 JOV327697:JOX327697 JYR327697:JYT327697 KIN327697:KIP327697 KSJ327697:KSL327697 LCF327697:LCH327697 LMB327697:LMD327697 LVX327697:LVZ327697 MFT327697:MFV327697 MPP327697:MPR327697 MZL327697:MZN327697 NJH327697:NJJ327697 NTD327697:NTF327697 OCZ327697:ODB327697 OMV327697:OMX327697 OWR327697:OWT327697 PGN327697:PGP327697 PQJ327697:PQL327697 QAF327697:QAH327697 QKB327697:QKD327697 QTX327697:QTZ327697 RDT327697:RDV327697 RNP327697:RNR327697 RXL327697:RXN327697 SHH327697:SHJ327697 SRD327697:SRF327697 TAZ327697:TBB327697 TKV327697:TKX327697 TUR327697:TUT327697 UEN327697:UEP327697 UOJ327697:UOL327697 UYF327697:UYH327697 VIB327697:VID327697 VRX327697:VRZ327697 WBT327697:WBV327697 WLP327697:WLR327697 WVL327697:WVN327697 D393233:F393233 IZ393233:JB393233 SV393233:SX393233 ACR393233:ACT393233 AMN393233:AMP393233 AWJ393233:AWL393233 BGF393233:BGH393233 BQB393233:BQD393233 BZX393233:BZZ393233 CJT393233:CJV393233 CTP393233:CTR393233 DDL393233:DDN393233 DNH393233:DNJ393233 DXD393233:DXF393233 EGZ393233:EHB393233 EQV393233:EQX393233 FAR393233:FAT393233 FKN393233:FKP393233 FUJ393233:FUL393233 GEF393233:GEH393233 GOB393233:GOD393233 GXX393233:GXZ393233 HHT393233:HHV393233 HRP393233:HRR393233 IBL393233:IBN393233 ILH393233:ILJ393233 IVD393233:IVF393233 JEZ393233:JFB393233 JOV393233:JOX393233 JYR393233:JYT393233 KIN393233:KIP393233 KSJ393233:KSL393233 LCF393233:LCH393233 LMB393233:LMD393233 LVX393233:LVZ393233 MFT393233:MFV393233 MPP393233:MPR393233 MZL393233:MZN393233 NJH393233:NJJ393233 NTD393233:NTF393233 OCZ393233:ODB393233 OMV393233:OMX393233 OWR393233:OWT393233 PGN393233:PGP393233 PQJ393233:PQL393233 QAF393233:QAH393233 QKB393233:QKD393233 QTX393233:QTZ393233 RDT393233:RDV393233 RNP393233:RNR393233 RXL393233:RXN393233 SHH393233:SHJ393233 SRD393233:SRF393233 TAZ393233:TBB393233 TKV393233:TKX393233 TUR393233:TUT393233 UEN393233:UEP393233 UOJ393233:UOL393233 UYF393233:UYH393233 VIB393233:VID393233 VRX393233:VRZ393233 WBT393233:WBV393233 WLP393233:WLR393233 WVL393233:WVN393233 D458769:F458769 IZ458769:JB458769 SV458769:SX458769 ACR458769:ACT458769 AMN458769:AMP458769 AWJ458769:AWL458769 BGF458769:BGH458769 BQB458769:BQD458769 BZX458769:BZZ458769 CJT458769:CJV458769 CTP458769:CTR458769 DDL458769:DDN458769 DNH458769:DNJ458769 DXD458769:DXF458769 EGZ458769:EHB458769 EQV458769:EQX458769 FAR458769:FAT458769 FKN458769:FKP458769 FUJ458769:FUL458769 GEF458769:GEH458769 GOB458769:GOD458769 GXX458769:GXZ458769 HHT458769:HHV458769 HRP458769:HRR458769 IBL458769:IBN458769 ILH458769:ILJ458769 IVD458769:IVF458769 JEZ458769:JFB458769 JOV458769:JOX458769 JYR458769:JYT458769 KIN458769:KIP458769 KSJ458769:KSL458769 LCF458769:LCH458769 LMB458769:LMD458769 LVX458769:LVZ458769 MFT458769:MFV458769 MPP458769:MPR458769 MZL458769:MZN458769 NJH458769:NJJ458769 NTD458769:NTF458769 OCZ458769:ODB458769 OMV458769:OMX458769 OWR458769:OWT458769 PGN458769:PGP458769 PQJ458769:PQL458769 QAF458769:QAH458769 QKB458769:QKD458769 QTX458769:QTZ458769 RDT458769:RDV458769 RNP458769:RNR458769 RXL458769:RXN458769 SHH458769:SHJ458769 SRD458769:SRF458769 TAZ458769:TBB458769 TKV458769:TKX458769 TUR458769:TUT458769 UEN458769:UEP458769 UOJ458769:UOL458769 UYF458769:UYH458769 VIB458769:VID458769 VRX458769:VRZ458769 WBT458769:WBV458769 WLP458769:WLR458769 WVL458769:WVN458769 D524305:F524305 IZ524305:JB524305 SV524305:SX524305 ACR524305:ACT524305 AMN524305:AMP524305 AWJ524305:AWL524305 BGF524305:BGH524305 BQB524305:BQD524305 BZX524305:BZZ524305 CJT524305:CJV524305 CTP524305:CTR524305 DDL524305:DDN524305 DNH524305:DNJ524305 DXD524305:DXF524305 EGZ524305:EHB524305 EQV524305:EQX524305 FAR524305:FAT524305 FKN524305:FKP524305 FUJ524305:FUL524305 GEF524305:GEH524305 GOB524305:GOD524305 GXX524305:GXZ524305 HHT524305:HHV524305 HRP524305:HRR524305 IBL524305:IBN524305 ILH524305:ILJ524305 IVD524305:IVF524305 JEZ524305:JFB524305 JOV524305:JOX524305 JYR524305:JYT524305 KIN524305:KIP524305 KSJ524305:KSL524305 LCF524305:LCH524305 LMB524305:LMD524305 LVX524305:LVZ524305 MFT524305:MFV524305 MPP524305:MPR524305 MZL524305:MZN524305 NJH524305:NJJ524305 NTD524305:NTF524305 OCZ524305:ODB524305 OMV524305:OMX524305 OWR524305:OWT524305 PGN524305:PGP524305 PQJ524305:PQL524305 QAF524305:QAH524305 QKB524305:QKD524305 QTX524305:QTZ524305 RDT524305:RDV524305 RNP524305:RNR524305 RXL524305:RXN524305 SHH524305:SHJ524305 SRD524305:SRF524305 TAZ524305:TBB524305 TKV524305:TKX524305 TUR524305:TUT524305 UEN524305:UEP524305 UOJ524305:UOL524305 UYF524305:UYH524305 VIB524305:VID524305 VRX524305:VRZ524305 WBT524305:WBV524305 WLP524305:WLR524305 WVL524305:WVN524305 D589841:F589841 IZ589841:JB589841 SV589841:SX589841 ACR589841:ACT589841 AMN589841:AMP589841 AWJ589841:AWL589841 BGF589841:BGH589841 BQB589841:BQD589841 BZX589841:BZZ589841 CJT589841:CJV589841 CTP589841:CTR589841 DDL589841:DDN589841 DNH589841:DNJ589841 DXD589841:DXF589841 EGZ589841:EHB589841 EQV589841:EQX589841 FAR589841:FAT589841 FKN589841:FKP589841 FUJ589841:FUL589841 GEF589841:GEH589841 GOB589841:GOD589841 GXX589841:GXZ589841 HHT589841:HHV589841 HRP589841:HRR589841 IBL589841:IBN589841 ILH589841:ILJ589841 IVD589841:IVF589841 JEZ589841:JFB589841 JOV589841:JOX589841 JYR589841:JYT589841 KIN589841:KIP589841 KSJ589841:KSL589841 LCF589841:LCH589841 LMB589841:LMD589841 LVX589841:LVZ589841 MFT589841:MFV589841 MPP589841:MPR589841 MZL589841:MZN589841 NJH589841:NJJ589841 NTD589841:NTF589841 OCZ589841:ODB589841 OMV589841:OMX589841 OWR589841:OWT589841 PGN589841:PGP589841 PQJ589841:PQL589841 QAF589841:QAH589841 QKB589841:QKD589841 QTX589841:QTZ589841 RDT589841:RDV589841 RNP589841:RNR589841 RXL589841:RXN589841 SHH589841:SHJ589841 SRD589841:SRF589841 TAZ589841:TBB589841 TKV589841:TKX589841 TUR589841:TUT589841 UEN589841:UEP589841 UOJ589841:UOL589841 UYF589841:UYH589841 VIB589841:VID589841 VRX589841:VRZ589841 WBT589841:WBV589841 WLP589841:WLR589841 WVL589841:WVN589841 D655377:F655377 IZ655377:JB655377 SV655377:SX655377 ACR655377:ACT655377 AMN655377:AMP655377 AWJ655377:AWL655377 BGF655377:BGH655377 BQB655377:BQD655377 BZX655377:BZZ655377 CJT655377:CJV655377 CTP655377:CTR655377 DDL655377:DDN655377 DNH655377:DNJ655377 DXD655377:DXF655377 EGZ655377:EHB655377 EQV655377:EQX655377 FAR655377:FAT655377 FKN655377:FKP655377 FUJ655377:FUL655377 GEF655377:GEH655377 GOB655377:GOD655377 GXX655377:GXZ655377 HHT655377:HHV655377 HRP655377:HRR655377 IBL655377:IBN655377 ILH655377:ILJ655377 IVD655377:IVF655377 JEZ655377:JFB655377 JOV655377:JOX655377 JYR655377:JYT655377 KIN655377:KIP655377 KSJ655377:KSL655377 LCF655377:LCH655377 LMB655377:LMD655377 LVX655377:LVZ655377 MFT655377:MFV655377 MPP655377:MPR655377 MZL655377:MZN655377 NJH655377:NJJ655377 NTD655377:NTF655377 OCZ655377:ODB655377 OMV655377:OMX655377 OWR655377:OWT655377 PGN655377:PGP655377 PQJ655377:PQL655377 QAF655377:QAH655377 QKB655377:QKD655377 QTX655377:QTZ655377 RDT655377:RDV655377 RNP655377:RNR655377 RXL655377:RXN655377 SHH655377:SHJ655377 SRD655377:SRF655377 TAZ655377:TBB655377 TKV655377:TKX655377 TUR655377:TUT655377 UEN655377:UEP655377 UOJ655377:UOL655377 UYF655377:UYH655377 VIB655377:VID655377 VRX655377:VRZ655377 WBT655377:WBV655377 WLP655377:WLR655377 WVL655377:WVN655377 D720913:F720913 IZ720913:JB720913 SV720913:SX720913 ACR720913:ACT720913 AMN720913:AMP720913 AWJ720913:AWL720913 BGF720913:BGH720913 BQB720913:BQD720913 BZX720913:BZZ720913 CJT720913:CJV720913 CTP720913:CTR720913 DDL720913:DDN720913 DNH720913:DNJ720913 DXD720913:DXF720913 EGZ720913:EHB720913 EQV720913:EQX720913 FAR720913:FAT720913 FKN720913:FKP720913 FUJ720913:FUL720913 GEF720913:GEH720913 GOB720913:GOD720913 GXX720913:GXZ720913 HHT720913:HHV720913 HRP720913:HRR720913 IBL720913:IBN720913 ILH720913:ILJ720913 IVD720913:IVF720913 JEZ720913:JFB720913 JOV720913:JOX720913 JYR720913:JYT720913 KIN720913:KIP720913 KSJ720913:KSL720913 LCF720913:LCH720913 LMB720913:LMD720913 LVX720913:LVZ720913 MFT720913:MFV720913 MPP720913:MPR720913 MZL720913:MZN720913 NJH720913:NJJ720913 NTD720913:NTF720913 OCZ720913:ODB720913 OMV720913:OMX720913 OWR720913:OWT720913 PGN720913:PGP720913 PQJ720913:PQL720913 QAF720913:QAH720913 QKB720913:QKD720913 QTX720913:QTZ720913 RDT720913:RDV720913 RNP720913:RNR720913 RXL720913:RXN720913 SHH720913:SHJ720913 SRD720913:SRF720913 TAZ720913:TBB720913 TKV720913:TKX720913 TUR720913:TUT720913 UEN720913:UEP720913 UOJ720913:UOL720913 UYF720913:UYH720913 VIB720913:VID720913 VRX720913:VRZ720913 WBT720913:WBV720913 WLP720913:WLR720913 WVL720913:WVN720913 D786449:F786449 IZ786449:JB786449 SV786449:SX786449 ACR786449:ACT786449 AMN786449:AMP786449 AWJ786449:AWL786449 BGF786449:BGH786449 BQB786449:BQD786449 BZX786449:BZZ786449 CJT786449:CJV786449 CTP786449:CTR786449 DDL786449:DDN786449 DNH786449:DNJ786449 DXD786449:DXF786449 EGZ786449:EHB786449 EQV786449:EQX786449 FAR786449:FAT786449 FKN786449:FKP786449 FUJ786449:FUL786449 GEF786449:GEH786449 GOB786449:GOD786449 GXX786449:GXZ786449 HHT786449:HHV786449 HRP786449:HRR786449 IBL786449:IBN786449 ILH786449:ILJ786449 IVD786449:IVF786449 JEZ786449:JFB786449 JOV786449:JOX786449 JYR786449:JYT786449 KIN786449:KIP786449 KSJ786449:KSL786449 LCF786449:LCH786449 LMB786449:LMD786449 LVX786449:LVZ786449 MFT786449:MFV786449 MPP786449:MPR786449 MZL786449:MZN786449 NJH786449:NJJ786449 NTD786449:NTF786449 OCZ786449:ODB786449 OMV786449:OMX786449 OWR786449:OWT786449 PGN786449:PGP786449 PQJ786449:PQL786449 QAF786449:QAH786449 QKB786449:QKD786449 QTX786449:QTZ786449 RDT786449:RDV786449 RNP786449:RNR786449 RXL786449:RXN786449 SHH786449:SHJ786449 SRD786449:SRF786449 TAZ786449:TBB786449 TKV786449:TKX786449 TUR786449:TUT786449 UEN786449:UEP786449 UOJ786449:UOL786449 UYF786449:UYH786449 VIB786449:VID786449 VRX786449:VRZ786449 WBT786449:WBV786449 WLP786449:WLR786449 WVL786449:WVN786449 D851985:F851985 IZ851985:JB851985 SV851985:SX851985 ACR851985:ACT851985 AMN851985:AMP851985 AWJ851985:AWL851985 BGF851985:BGH851985 BQB851985:BQD851985 BZX851985:BZZ851985 CJT851985:CJV851985 CTP851985:CTR851985 DDL851985:DDN851985 DNH851985:DNJ851985 DXD851985:DXF851985 EGZ851985:EHB851985 EQV851985:EQX851985 FAR851985:FAT851985 FKN851985:FKP851985 FUJ851985:FUL851985 GEF851985:GEH851985 GOB851985:GOD851985 GXX851985:GXZ851985 HHT851985:HHV851985 HRP851985:HRR851985 IBL851985:IBN851985 ILH851985:ILJ851985 IVD851985:IVF851985 JEZ851985:JFB851985 JOV851985:JOX851985 JYR851985:JYT851985 KIN851985:KIP851985 KSJ851985:KSL851985 LCF851985:LCH851985 LMB851985:LMD851985 LVX851985:LVZ851985 MFT851985:MFV851985 MPP851985:MPR851985 MZL851985:MZN851985 NJH851985:NJJ851985 NTD851985:NTF851985 OCZ851985:ODB851985 OMV851985:OMX851985 OWR851985:OWT851985 PGN851985:PGP851985 PQJ851985:PQL851985 QAF851985:QAH851985 QKB851985:QKD851985 QTX851985:QTZ851985 RDT851985:RDV851985 RNP851985:RNR851985 RXL851985:RXN851985 SHH851985:SHJ851985 SRD851985:SRF851985 TAZ851985:TBB851985 TKV851985:TKX851985 TUR851985:TUT851985 UEN851985:UEP851985 UOJ851985:UOL851985 UYF851985:UYH851985 VIB851985:VID851985 VRX851985:VRZ851985 WBT851985:WBV851985 WLP851985:WLR851985 WVL851985:WVN851985 D917521:F917521 IZ917521:JB917521 SV917521:SX917521 ACR917521:ACT917521 AMN917521:AMP917521 AWJ917521:AWL917521 BGF917521:BGH917521 BQB917521:BQD917521 BZX917521:BZZ917521 CJT917521:CJV917521 CTP917521:CTR917521 DDL917521:DDN917521 DNH917521:DNJ917521 DXD917521:DXF917521 EGZ917521:EHB917521 EQV917521:EQX917521 FAR917521:FAT917521 FKN917521:FKP917521 FUJ917521:FUL917521 GEF917521:GEH917521 GOB917521:GOD917521 GXX917521:GXZ917521 HHT917521:HHV917521 HRP917521:HRR917521 IBL917521:IBN917521 ILH917521:ILJ917521 IVD917521:IVF917521 JEZ917521:JFB917521 JOV917521:JOX917521 JYR917521:JYT917521 KIN917521:KIP917521 KSJ917521:KSL917521 LCF917521:LCH917521 LMB917521:LMD917521 LVX917521:LVZ917521 MFT917521:MFV917521 MPP917521:MPR917521 MZL917521:MZN917521 NJH917521:NJJ917521 NTD917521:NTF917521 OCZ917521:ODB917521 OMV917521:OMX917521 OWR917521:OWT917521 PGN917521:PGP917521 PQJ917521:PQL917521 QAF917521:QAH917521 QKB917521:QKD917521 QTX917521:QTZ917521 RDT917521:RDV917521 RNP917521:RNR917521 RXL917521:RXN917521 SHH917521:SHJ917521 SRD917521:SRF917521 TAZ917521:TBB917521 TKV917521:TKX917521 TUR917521:TUT917521 UEN917521:UEP917521 UOJ917521:UOL917521 UYF917521:UYH917521 VIB917521:VID917521 VRX917521:VRZ917521 WBT917521:WBV917521 WLP917521:WLR917521 WVL917521:WVN917521 D983057:F983057 IZ983057:JB983057 SV983057:SX983057 ACR983057:ACT983057 AMN983057:AMP983057 AWJ983057:AWL983057 BGF983057:BGH983057 BQB983057:BQD983057 BZX983057:BZZ983057 CJT983057:CJV983057 CTP983057:CTR983057 DDL983057:DDN983057 DNH983057:DNJ983057 DXD983057:DXF983057 EGZ983057:EHB983057 EQV983057:EQX983057 FAR983057:FAT983057 FKN983057:FKP983057 FUJ983057:FUL983057 GEF983057:GEH983057 GOB983057:GOD983057 GXX983057:GXZ983057 HHT983057:HHV983057 HRP983057:HRR983057 IBL983057:IBN983057 ILH983057:ILJ983057 IVD983057:IVF983057 JEZ983057:JFB983057 JOV983057:JOX983057 JYR983057:JYT983057 KIN983057:KIP983057 KSJ983057:KSL983057 LCF983057:LCH983057 LMB983057:LMD983057 LVX983057:LVZ983057 MFT983057:MFV983057 MPP983057:MPR983057 MZL983057:MZN983057 NJH983057:NJJ983057 NTD983057:NTF983057 OCZ983057:ODB983057 OMV983057:OMX983057 OWR983057:OWT983057 PGN983057:PGP983057 PQJ983057:PQL983057 QAF983057:QAH983057 QKB983057:QKD983057 QTX983057:QTZ983057 RDT983057:RDV983057 RNP983057:RNR983057 RXL983057:RXN983057 SHH983057:SHJ983057 SRD983057:SRF983057 TAZ983057:TBB983057 TKV983057:TKX983057 TUR983057:TUT983057 UEN983057:UEP983057 UOJ983057:UOL983057 UYF983057:UYH983057 VIB983057:VID983057 VRX983057:VRZ983057 WBT983057:WBV983057 WLP983057:WLR983057 D16:F16">
      <formula1>40543</formula1>
    </dataValidation>
    <dataValidation allowBlank="1" showInputMessage="1" showErrorMessage="1" promptTitle="Sindicato Profissional:" sqref="D14:F14 IZ14:JB14 SV14:SX14 ACR14:ACT14 AMN14:AMP14 AWJ14:AWL14 BGF14:BGH14 BQB14:BQD14 BZX14:BZZ14 CJT14:CJV14 CTP14:CTR14 DDL14:DDN14 DNH14:DNJ14 DXD14:DXF14 EGZ14:EHB14 EQV14:EQX14 FAR14:FAT14 FKN14:FKP14 FUJ14:FUL14 GEF14:GEH14 GOB14:GOD14 GXX14:GXZ14 HHT14:HHV14 HRP14:HRR14 IBL14:IBN14 ILH14:ILJ14 IVD14:IVF14 JEZ14:JFB14 JOV14:JOX14 JYR14:JYT14 KIN14:KIP14 KSJ14:KSL14 LCF14:LCH14 LMB14:LMD14 LVX14:LVZ14 MFT14:MFV14 MPP14:MPR14 MZL14:MZN14 NJH14:NJJ14 NTD14:NTF14 OCZ14:ODB14 OMV14:OMX14 OWR14:OWT14 PGN14:PGP14 PQJ14:PQL14 QAF14:QAH14 QKB14:QKD14 QTX14:QTZ14 RDT14:RDV14 RNP14:RNR14 RXL14:RXN14 SHH14:SHJ14 SRD14:SRF14 TAZ14:TBB14 TKV14:TKX14 TUR14:TUT14 UEN14:UEP14 UOJ14:UOL14 UYF14:UYH14 VIB14:VID14 VRX14:VRZ14 WBT14:WBV14 WLP14:WLR14 WVL14:WVN14 D65551:F65551 IZ65551:JB65551 SV65551:SX65551 ACR65551:ACT65551 AMN65551:AMP65551 AWJ65551:AWL65551 BGF65551:BGH65551 BQB65551:BQD65551 BZX65551:BZZ65551 CJT65551:CJV65551 CTP65551:CTR65551 DDL65551:DDN65551 DNH65551:DNJ65551 DXD65551:DXF65551 EGZ65551:EHB65551 EQV65551:EQX65551 FAR65551:FAT65551 FKN65551:FKP65551 FUJ65551:FUL65551 GEF65551:GEH65551 GOB65551:GOD65551 GXX65551:GXZ65551 HHT65551:HHV65551 HRP65551:HRR65551 IBL65551:IBN65551 ILH65551:ILJ65551 IVD65551:IVF65551 JEZ65551:JFB65551 JOV65551:JOX65551 JYR65551:JYT65551 KIN65551:KIP65551 KSJ65551:KSL65551 LCF65551:LCH65551 LMB65551:LMD65551 LVX65551:LVZ65551 MFT65551:MFV65551 MPP65551:MPR65551 MZL65551:MZN65551 NJH65551:NJJ65551 NTD65551:NTF65551 OCZ65551:ODB65551 OMV65551:OMX65551 OWR65551:OWT65551 PGN65551:PGP65551 PQJ65551:PQL65551 QAF65551:QAH65551 QKB65551:QKD65551 QTX65551:QTZ65551 RDT65551:RDV65551 RNP65551:RNR65551 RXL65551:RXN65551 SHH65551:SHJ65551 SRD65551:SRF65551 TAZ65551:TBB65551 TKV65551:TKX65551 TUR65551:TUT65551 UEN65551:UEP65551 UOJ65551:UOL65551 UYF65551:UYH65551 VIB65551:VID65551 VRX65551:VRZ65551 WBT65551:WBV65551 WLP65551:WLR65551 WVL65551:WVN65551 D131087:F131087 IZ131087:JB131087 SV131087:SX131087 ACR131087:ACT131087 AMN131087:AMP131087 AWJ131087:AWL131087 BGF131087:BGH131087 BQB131087:BQD131087 BZX131087:BZZ131087 CJT131087:CJV131087 CTP131087:CTR131087 DDL131087:DDN131087 DNH131087:DNJ131087 DXD131087:DXF131087 EGZ131087:EHB131087 EQV131087:EQX131087 FAR131087:FAT131087 FKN131087:FKP131087 FUJ131087:FUL131087 GEF131087:GEH131087 GOB131087:GOD131087 GXX131087:GXZ131087 HHT131087:HHV131087 HRP131087:HRR131087 IBL131087:IBN131087 ILH131087:ILJ131087 IVD131087:IVF131087 JEZ131087:JFB131087 JOV131087:JOX131087 JYR131087:JYT131087 KIN131087:KIP131087 KSJ131087:KSL131087 LCF131087:LCH131087 LMB131087:LMD131087 LVX131087:LVZ131087 MFT131087:MFV131087 MPP131087:MPR131087 MZL131087:MZN131087 NJH131087:NJJ131087 NTD131087:NTF131087 OCZ131087:ODB131087 OMV131087:OMX131087 OWR131087:OWT131087 PGN131087:PGP131087 PQJ131087:PQL131087 QAF131087:QAH131087 QKB131087:QKD131087 QTX131087:QTZ131087 RDT131087:RDV131087 RNP131087:RNR131087 RXL131087:RXN131087 SHH131087:SHJ131087 SRD131087:SRF131087 TAZ131087:TBB131087 TKV131087:TKX131087 TUR131087:TUT131087 UEN131087:UEP131087 UOJ131087:UOL131087 UYF131087:UYH131087 VIB131087:VID131087 VRX131087:VRZ131087 WBT131087:WBV131087 WLP131087:WLR131087 WVL131087:WVN131087 D196623:F196623 IZ196623:JB196623 SV196623:SX196623 ACR196623:ACT196623 AMN196623:AMP196623 AWJ196623:AWL196623 BGF196623:BGH196623 BQB196623:BQD196623 BZX196623:BZZ196623 CJT196623:CJV196623 CTP196623:CTR196623 DDL196623:DDN196623 DNH196623:DNJ196623 DXD196623:DXF196623 EGZ196623:EHB196623 EQV196623:EQX196623 FAR196623:FAT196623 FKN196623:FKP196623 FUJ196623:FUL196623 GEF196623:GEH196623 GOB196623:GOD196623 GXX196623:GXZ196623 HHT196623:HHV196623 HRP196623:HRR196623 IBL196623:IBN196623 ILH196623:ILJ196623 IVD196623:IVF196623 JEZ196623:JFB196623 JOV196623:JOX196623 JYR196623:JYT196623 KIN196623:KIP196623 KSJ196623:KSL196623 LCF196623:LCH196623 LMB196623:LMD196623 LVX196623:LVZ196623 MFT196623:MFV196623 MPP196623:MPR196623 MZL196623:MZN196623 NJH196623:NJJ196623 NTD196623:NTF196623 OCZ196623:ODB196623 OMV196623:OMX196623 OWR196623:OWT196623 PGN196623:PGP196623 PQJ196623:PQL196623 QAF196623:QAH196623 QKB196623:QKD196623 QTX196623:QTZ196623 RDT196623:RDV196623 RNP196623:RNR196623 RXL196623:RXN196623 SHH196623:SHJ196623 SRD196623:SRF196623 TAZ196623:TBB196623 TKV196623:TKX196623 TUR196623:TUT196623 UEN196623:UEP196623 UOJ196623:UOL196623 UYF196623:UYH196623 VIB196623:VID196623 VRX196623:VRZ196623 WBT196623:WBV196623 WLP196623:WLR196623 WVL196623:WVN196623 D262159:F262159 IZ262159:JB262159 SV262159:SX262159 ACR262159:ACT262159 AMN262159:AMP262159 AWJ262159:AWL262159 BGF262159:BGH262159 BQB262159:BQD262159 BZX262159:BZZ262159 CJT262159:CJV262159 CTP262159:CTR262159 DDL262159:DDN262159 DNH262159:DNJ262159 DXD262159:DXF262159 EGZ262159:EHB262159 EQV262159:EQX262159 FAR262159:FAT262159 FKN262159:FKP262159 FUJ262159:FUL262159 GEF262159:GEH262159 GOB262159:GOD262159 GXX262159:GXZ262159 HHT262159:HHV262159 HRP262159:HRR262159 IBL262159:IBN262159 ILH262159:ILJ262159 IVD262159:IVF262159 JEZ262159:JFB262159 JOV262159:JOX262159 JYR262159:JYT262159 KIN262159:KIP262159 KSJ262159:KSL262159 LCF262159:LCH262159 LMB262159:LMD262159 LVX262159:LVZ262159 MFT262159:MFV262159 MPP262159:MPR262159 MZL262159:MZN262159 NJH262159:NJJ262159 NTD262159:NTF262159 OCZ262159:ODB262159 OMV262159:OMX262159 OWR262159:OWT262159 PGN262159:PGP262159 PQJ262159:PQL262159 QAF262159:QAH262159 QKB262159:QKD262159 QTX262159:QTZ262159 RDT262159:RDV262159 RNP262159:RNR262159 RXL262159:RXN262159 SHH262159:SHJ262159 SRD262159:SRF262159 TAZ262159:TBB262159 TKV262159:TKX262159 TUR262159:TUT262159 UEN262159:UEP262159 UOJ262159:UOL262159 UYF262159:UYH262159 VIB262159:VID262159 VRX262159:VRZ262159 WBT262159:WBV262159 WLP262159:WLR262159 WVL262159:WVN262159 D327695:F327695 IZ327695:JB327695 SV327695:SX327695 ACR327695:ACT327695 AMN327695:AMP327695 AWJ327695:AWL327695 BGF327695:BGH327695 BQB327695:BQD327695 BZX327695:BZZ327695 CJT327695:CJV327695 CTP327695:CTR327695 DDL327695:DDN327695 DNH327695:DNJ327695 DXD327695:DXF327695 EGZ327695:EHB327695 EQV327695:EQX327695 FAR327695:FAT327695 FKN327695:FKP327695 FUJ327695:FUL327695 GEF327695:GEH327695 GOB327695:GOD327695 GXX327695:GXZ327695 HHT327695:HHV327695 HRP327695:HRR327695 IBL327695:IBN327695 ILH327695:ILJ327695 IVD327695:IVF327695 JEZ327695:JFB327695 JOV327695:JOX327695 JYR327695:JYT327695 KIN327695:KIP327695 KSJ327695:KSL327695 LCF327695:LCH327695 LMB327695:LMD327695 LVX327695:LVZ327695 MFT327695:MFV327695 MPP327695:MPR327695 MZL327695:MZN327695 NJH327695:NJJ327695 NTD327695:NTF327695 OCZ327695:ODB327695 OMV327695:OMX327695 OWR327695:OWT327695 PGN327695:PGP327695 PQJ327695:PQL327695 QAF327695:QAH327695 QKB327695:QKD327695 QTX327695:QTZ327695 RDT327695:RDV327695 RNP327695:RNR327695 RXL327695:RXN327695 SHH327695:SHJ327695 SRD327695:SRF327695 TAZ327695:TBB327695 TKV327695:TKX327695 TUR327695:TUT327695 UEN327695:UEP327695 UOJ327695:UOL327695 UYF327695:UYH327695 VIB327695:VID327695 VRX327695:VRZ327695 WBT327695:WBV327695 WLP327695:WLR327695 WVL327695:WVN327695 D393231:F393231 IZ393231:JB393231 SV393231:SX393231 ACR393231:ACT393231 AMN393231:AMP393231 AWJ393231:AWL393231 BGF393231:BGH393231 BQB393231:BQD393231 BZX393231:BZZ393231 CJT393231:CJV393231 CTP393231:CTR393231 DDL393231:DDN393231 DNH393231:DNJ393231 DXD393231:DXF393231 EGZ393231:EHB393231 EQV393231:EQX393231 FAR393231:FAT393231 FKN393231:FKP393231 FUJ393231:FUL393231 GEF393231:GEH393231 GOB393231:GOD393231 GXX393231:GXZ393231 HHT393231:HHV393231 HRP393231:HRR393231 IBL393231:IBN393231 ILH393231:ILJ393231 IVD393231:IVF393231 JEZ393231:JFB393231 JOV393231:JOX393231 JYR393231:JYT393231 KIN393231:KIP393231 KSJ393231:KSL393231 LCF393231:LCH393231 LMB393231:LMD393231 LVX393231:LVZ393231 MFT393231:MFV393231 MPP393231:MPR393231 MZL393231:MZN393231 NJH393231:NJJ393231 NTD393231:NTF393231 OCZ393231:ODB393231 OMV393231:OMX393231 OWR393231:OWT393231 PGN393231:PGP393231 PQJ393231:PQL393231 QAF393231:QAH393231 QKB393231:QKD393231 QTX393231:QTZ393231 RDT393231:RDV393231 RNP393231:RNR393231 RXL393231:RXN393231 SHH393231:SHJ393231 SRD393231:SRF393231 TAZ393231:TBB393231 TKV393231:TKX393231 TUR393231:TUT393231 UEN393231:UEP393231 UOJ393231:UOL393231 UYF393231:UYH393231 VIB393231:VID393231 VRX393231:VRZ393231 WBT393231:WBV393231 WLP393231:WLR393231 WVL393231:WVN393231 D458767:F458767 IZ458767:JB458767 SV458767:SX458767 ACR458767:ACT458767 AMN458767:AMP458767 AWJ458767:AWL458767 BGF458767:BGH458767 BQB458767:BQD458767 BZX458767:BZZ458767 CJT458767:CJV458767 CTP458767:CTR458767 DDL458767:DDN458767 DNH458767:DNJ458767 DXD458767:DXF458767 EGZ458767:EHB458767 EQV458767:EQX458767 FAR458767:FAT458767 FKN458767:FKP458767 FUJ458767:FUL458767 GEF458767:GEH458767 GOB458767:GOD458767 GXX458767:GXZ458767 HHT458767:HHV458767 HRP458767:HRR458767 IBL458767:IBN458767 ILH458767:ILJ458767 IVD458767:IVF458767 JEZ458767:JFB458767 JOV458767:JOX458767 JYR458767:JYT458767 KIN458767:KIP458767 KSJ458767:KSL458767 LCF458767:LCH458767 LMB458767:LMD458767 LVX458767:LVZ458767 MFT458767:MFV458767 MPP458767:MPR458767 MZL458767:MZN458767 NJH458767:NJJ458767 NTD458767:NTF458767 OCZ458767:ODB458767 OMV458767:OMX458767 OWR458767:OWT458767 PGN458767:PGP458767 PQJ458767:PQL458767 QAF458767:QAH458767 QKB458767:QKD458767 QTX458767:QTZ458767 RDT458767:RDV458767 RNP458767:RNR458767 RXL458767:RXN458767 SHH458767:SHJ458767 SRD458767:SRF458767 TAZ458767:TBB458767 TKV458767:TKX458767 TUR458767:TUT458767 UEN458767:UEP458767 UOJ458767:UOL458767 UYF458767:UYH458767 VIB458767:VID458767 VRX458767:VRZ458767 WBT458767:WBV458767 WLP458767:WLR458767 WVL458767:WVN458767 D524303:F524303 IZ524303:JB524303 SV524303:SX524303 ACR524303:ACT524303 AMN524303:AMP524303 AWJ524303:AWL524303 BGF524303:BGH524303 BQB524303:BQD524303 BZX524303:BZZ524303 CJT524303:CJV524303 CTP524303:CTR524303 DDL524303:DDN524303 DNH524303:DNJ524303 DXD524303:DXF524303 EGZ524303:EHB524303 EQV524303:EQX524303 FAR524303:FAT524303 FKN524303:FKP524303 FUJ524303:FUL524303 GEF524303:GEH524303 GOB524303:GOD524303 GXX524303:GXZ524303 HHT524303:HHV524303 HRP524303:HRR524303 IBL524303:IBN524303 ILH524303:ILJ524303 IVD524303:IVF524303 JEZ524303:JFB524303 JOV524303:JOX524303 JYR524303:JYT524303 KIN524303:KIP524303 KSJ524303:KSL524303 LCF524303:LCH524303 LMB524303:LMD524303 LVX524303:LVZ524303 MFT524303:MFV524303 MPP524303:MPR524303 MZL524303:MZN524303 NJH524303:NJJ524303 NTD524303:NTF524303 OCZ524303:ODB524303 OMV524303:OMX524303 OWR524303:OWT524303 PGN524303:PGP524303 PQJ524303:PQL524303 QAF524303:QAH524303 QKB524303:QKD524303 QTX524303:QTZ524303 RDT524303:RDV524303 RNP524303:RNR524303 RXL524303:RXN524303 SHH524303:SHJ524303 SRD524303:SRF524303 TAZ524303:TBB524303 TKV524303:TKX524303 TUR524303:TUT524303 UEN524303:UEP524303 UOJ524303:UOL524303 UYF524303:UYH524303 VIB524303:VID524303 VRX524303:VRZ524303 WBT524303:WBV524303 WLP524303:WLR524303 WVL524303:WVN524303 D589839:F589839 IZ589839:JB589839 SV589839:SX589839 ACR589839:ACT589839 AMN589839:AMP589839 AWJ589839:AWL589839 BGF589839:BGH589839 BQB589839:BQD589839 BZX589839:BZZ589839 CJT589839:CJV589839 CTP589839:CTR589839 DDL589839:DDN589839 DNH589839:DNJ589839 DXD589839:DXF589839 EGZ589839:EHB589839 EQV589839:EQX589839 FAR589839:FAT589839 FKN589839:FKP589839 FUJ589839:FUL589839 GEF589839:GEH589839 GOB589839:GOD589839 GXX589839:GXZ589839 HHT589839:HHV589839 HRP589839:HRR589839 IBL589839:IBN589839 ILH589839:ILJ589839 IVD589839:IVF589839 JEZ589839:JFB589839 JOV589839:JOX589839 JYR589839:JYT589839 KIN589839:KIP589839 KSJ589839:KSL589839 LCF589839:LCH589839 LMB589839:LMD589839 LVX589839:LVZ589839 MFT589839:MFV589839 MPP589839:MPR589839 MZL589839:MZN589839 NJH589839:NJJ589839 NTD589839:NTF589839 OCZ589839:ODB589839 OMV589839:OMX589839 OWR589839:OWT589839 PGN589839:PGP589839 PQJ589839:PQL589839 QAF589839:QAH589839 QKB589839:QKD589839 QTX589839:QTZ589839 RDT589839:RDV589839 RNP589839:RNR589839 RXL589839:RXN589839 SHH589839:SHJ589839 SRD589839:SRF589839 TAZ589839:TBB589839 TKV589839:TKX589839 TUR589839:TUT589839 UEN589839:UEP589839 UOJ589839:UOL589839 UYF589839:UYH589839 VIB589839:VID589839 VRX589839:VRZ589839 WBT589839:WBV589839 WLP589839:WLR589839 WVL589839:WVN589839 D655375:F655375 IZ655375:JB655375 SV655375:SX655375 ACR655375:ACT655375 AMN655375:AMP655375 AWJ655375:AWL655375 BGF655375:BGH655375 BQB655375:BQD655375 BZX655375:BZZ655375 CJT655375:CJV655375 CTP655375:CTR655375 DDL655375:DDN655375 DNH655375:DNJ655375 DXD655375:DXF655375 EGZ655375:EHB655375 EQV655375:EQX655375 FAR655375:FAT655375 FKN655375:FKP655375 FUJ655375:FUL655375 GEF655375:GEH655375 GOB655375:GOD655375 GXX655375:GXZ655375 HHT655375:HHV655375 HRP655375:HRR655375 IBL655375:IBN655375 ILH655375:ILJ655375 IVD655375:IVF655375 JEZ655375:JFB655375 JOV655375:JOX655375 JYR655375:JYT655375 KIN655375:KIP655375 KSJ655375:KSL655375 LCF655375:LCH655375 LMB655375:LMD655375 LVX655375:LVZ655375 MFT655375:MFV655375 MPP655375:MPR655375 MZL655375:MZN655375 NJH655375:NJJ655375 NTD655375:NTF655375 OCZ655375:ODB655375 OMV655375:OMX655375 OWR655375:OWT655375 PGN655375:PGP655375 PQJ655375:PQL655375 QAF655375:QAH655375 QKB655375:QKD655375 QTX655375:QTZ655375 RDT655375:RDV655375 RNP655375:RNR655375 RXL655375:RXN655375 SHH655375:SHJ655375 SRD655375:SRF655375 TAZ655375:TBB655375 TKV655375:TKX655375 TUR655375:TUT655375 UEN655375:UEP655375 UOJ655375:UOL655375 UYF655375:UYH655375 VIB655375:VID655375 VRX655375:VRZ655375 WBT655375:WBV655375 WLP655375:WLR655375 WVL655375:WVN655375 D720911:F720911 IZ720911:JB720911 SV720911:SX720911 ACR720911:ACT720911 AMN720911:AMP720911 AWJ720911:AWL720911 BGF720911:BGH720911 BQB720911:BQD720911 BZX720911:BZZ720911 CJT720911:CJV720911 CTP720911:CTR720911 DDL720911:DDN720911 DNH720911:DNJ720911 DXD720911:DXF720911 EGZ720911:EHB720911 EQV720911:EQX720911 FAR720911:FAT720911 FKN720911:FKP720911 FUJ720911:FUL720911 GEF720911:GEH720911 GOB720911:GOD720911 GXX720911:GXZ720911 HHT720911:HHV720911 HRP720911:HRR720911 IBL720911:IBN720911 ILH720911:ILJ720911 IVD720911:IVF720911 JEZ720911:JFB720911 JOV720911:JOX720911 JYR720911:JYT720911 KIN720911:KIP720911 KSJ720911:KSL720911 LCF720911:LCH720911 LMB720911:LMD720911 LVX720911:LVZ720911 MFT720911:MFV720911 MPP720911:MPR720911 MZL720911:MZN720911 NJH720911:NJJ720911 NTD720911:NTF720911 OCZ720911:ODB720911 OMV720911:OMX720911 OWR720911:OWT720911 PGN720911:PGP720911 PQJ720911:PQL720911 QAF720911:QAH720911 QKB720911:QKD720911 QTX720911:QTZ720911 RDT720911:RDV720911 RNP720911:RNR720911 RXL720911:RXN720911 SHH720911:SHJ720911 SRD720911:SRF720911 TAZ720911:TBB720911 TKV720911:TKX720911 TUR720911:TUT720911 UEN720911:UEP720911 UOJ720911:UOL720911 UYF720911:UYH720911 VIB720911:VID720911 VRX720911:VRZ720911 WBT720911:WBV720911 WLP720911:WLR720911 WVL720911:WVN720911 D786447:F786447 IZ786447:JB786447 SV786447:SX786447 ACR786447:ACT786447 AMN786447:AMP786447 AWJ786447:AWL786447 BGF786447:BGH786447 BQB786447:BQD786447 BZX786447:BZZ786447 CJT786447:CJV786447 CTP786447:CTR786447 DDL786447:DDN786447 DNH786447:DNJ786447 DXD786447:DXF786447 EGZ786447:EHB786447 EQV786447:EQX786447 FAR786447:FAT786447 FKN786447:FKP786447 FUJ786447:FUL786447 GEF786447:GEH786447 GOB786447:GOD786447 GXX786447:GXZ786447 HHT786447:HHV786447 HRP786447:HRR786447 IBL786447:IBN786447 ILH786447:ILJ786447 IVD786447:IVF786447 JEZ786447:JFB786447 JOV786447:JOX786447 JYR786447:JYT786447 KIN786447:KIP786447 KSJ786447:KSL786447 LCF786447:LCH786447 LMB786447:LMD786447 LVX786447:LVZ786447 MFT786447:MFV786447 MPP786447:MPR786447 MZL786447:MZN786447 NJH786447:NJJ786447 NTD786447:NTF786447 OCZ786447:ODB786447 OMV786447:OMX786447 OWR786447:OWT786447 PGN786447:PGP786447 PQJ786447:PQL786447 QAF786447:QAH786447 QKB786447:QKD786447 QTX786447:QTZ786447 RDT786447:RDV786447 RNP786447:RNR786447 RXL786447:RXN786447 SHH786447:SHJ786447 SRD786447:SRF786447 TAZ786447:TBB786447 TKV786447:TKX786447 TUR786447:TUT786447 UEN786447:UEP786447 UOJ786447:UOL786447 UYF786447:UYH786447 VIB786447:VID786447 VRX786447:VRZ786447 WBT786447:WBV786447 WLP786447:WLR786447 WVL786447:WVN786447 D851983:F851983 IZ851983:JB851983 SV851983:SX851983 ACR851983:ACT851983 AMN851983:AMP851983 AWJ851983:AWL851983 BGF851983:BGH851983 BQB851983:BQD851983 BZX851983:BZZ851983 CJT851983:CJV851983 CTP851983:CTR851983 DDL851983:DDN851983 DNH851983:DNJ851983 DXD851983:DXF851983 EGZ851983:EHB851983 EQV851983:EQX851983 FAR851983:FAT851983 FKN851983:FKP851983 FUJ851983:FUL851983 GEF851983:GEH851983 GOB851983:GOD851983 GXX851983:GXZ851983 HHT851983:HHV851983 HRP851983:HRR851983 IBL851983:IBN851983 ILH851983:ILJ851983 IVD851983:IVF851983 JEZ851983:JFB851983 JOV851983:JOX851983 JYR851983:JYT851983 KIN851983:KIP851983 KSJ851983:KSL851983 LCF851983:LCH851983 LMB851983:LMD851983 LVX851983:LVZ851983 MFT851983:MFV851983 MPP851983:MPR851983 MZL851983:MZN851983 NJH851983:NJJ851983 NTD851983:NTF851983 OCZ851983:ODB851983 OMV851983:OMX851983 OWR851983:OWT851983 PGN851983:PGP851983 PQJ851983:PQL851983 QAF851983:QAH851983 QKB851983:QKD851983 QTX851983:QTZ851983 RDT851983:RDV851983 RNP851983:RNR851983 RXL851983:RXN851983 SHH851983:SHJ851983 SRD851983:SRF851983 TAZ851983:TBB851983 TKV851983:TKX851983 TUR851983:TUT851983 UEN851983:UEP851983 UOJ851983:UOL851983 UYF851983:UYH851983 VIB851983:VID851983 VRX851983:VRZ851983 WBT851983:WBV851983 WLP851983:WLR851983 WVL851983:WVN851983 D917519:F917519 IZ917519:JB917519 SV917519:SX917519 ACR917519:ACT917519 AMN917519:AMP917519 AWJ917519:AWL917519 BGF917519:BGH917519 BQB917519:BQD917519 BZX917519:BZZ917519 CJT917519:CJV917519 CTP917519:CTR917519 DDL917519:DDN917519 DNH917519:DNJ917519 DXD917519:DXF917519 EGZ917519:EHB917519 EQV917519:EQX917519 FAR917519:FAT917519 FKN917519:FKP917519 FUJ917519:FUL917519 GEF917519:GEH917519 GOB917519:GOD917519 GXX917519:GXZ917519 HHT917519:HHV917519 HRP917519:HRR917519 IBL917519:IBN917519 ILH917519:ILJ917519 IVD917519:IVF917519 JEZ917519:JFB917519 JOV917519:JOX917519 JYR917519:JYT917519 KIN917519:KIP917519 KSJ917519:KSL917519 LCF917519:LCH917519 LMB917519:LMD917519 LVX917519:LVZ917519 MFT917519:MFV917519 MPP917519:MPR917519 MZL917519:MZN917519 NJH917519:NJJ917519 NTD917519:NTF917519 OCZ917519:ODB917519 OMV917519:OMX917519 OWR917519:OWT917519 PGN917519:PGP917519 PQJ917519:PQL917519 QAF917519:QAH917519 QKB917519:QKD917519 QTX917519:QTZ917519 RDT917519:RDV917519 RNP917519:RNR917519 RXL917519:RXN917519 SHH917519:SHJ917519 SRD917519:SRF917519 TAZ917519:TBB917519 TKV917519:TKX917519 TUR917519:TUT917519 UEN917519:UEP917519 UOJ917519:UOL917519 UYF917519:UYH917519 VIB917519:VID917519 VRX917519:VRZ917519 WBT917519:WBV917519 WLP917519:WLR917519 WVL917519:WVN917519 D983055:F983055 IZ983055:JB983055 SV983055:SX983055 ACR983055:ACT983055 AMN983055:AMP983055 AWJ983055:AWL983055 BGF983055:BGH983055 BQB983055:BQD983055 BZX983055:BZZ983055 CJT983055:CJV983055 CTP983055:CTR983055 DDL983055:DDN983055 DNH983055:DNJ983055 DXD983055:DXF983055 EGZ983055:EHB983055 EQV983055:EQX983055 FAR983055:FAT983055 FKN983055:FKP983055 FUJ983055:FUL983055 GEF983055:GEH983055 GOB983055:GOD983055 GXX983055:GXZ983055 HHT983055:HHV983055 HRP983055:HRR983055 IBL983055:IBN983055 ILH983055:ILJ983055 IVD983055:IVF983055 JEZ983055:JFB983055 JOV983055:JOX983055 JYR983055:JYT983055 KIN983055:KIP983055 KSJ983055:KSL983055 LCF983055:LCH983055 LMB983055:LMD983055 LVX983055:LVZ983055 MFT983055:MFV983055 MPP983055:MPR983055 MZL983055:MZN983055 NJH983055:NJJ983055 NTD983055:NTF983055 OCZ983055:ODB983055 OMV983055:OMX983055 OWR983055:OWT983055 PGN983055:PGP983055 PQJ983055:PQL983055 QAF983055:QAH983055 QKB983055:QKD983055 QTX983055:QTZ983055 RDT983055:RDV983055 RNP983055:RNR983055 RXL983055:RXN983055 SHH983055:SHJ983055 SRD983055:SRF983055 TAZ983055:TBB983055 TKV983055:TKX983055 TUR983055:TUT983055 UEN983055:UEP983055 UOJ983055:UOL983055 UYF983055:UYH983055 VIB983055:VID983055 VRX983055:VRZ983055 WBT983055:WBV983055 WLP983055:WLR983055 WVL983055:WVN983055"/>
    <dataValidation allowBlank="1" showInputMessage="1" showErrorMessage="1" promptTitle="C.B.O:" prompt="Insira  O NÚMERO  da C.B.O cadastrada no Ministério do Trabalho e Emprego." sqref="D12:F12 IZ12:JB12 SV12:SX12 ACR12:ACT12 AMN12:AMP12 AWJ12:AWL12 BGF12:BGH12 BQB12:BQD12 BZX12:BZZ12 CJT12:CJV12 CTP12:CTR12 DDL12:DDN12 DNH12:DNJ12 DXD12:DXF12 EGZ12:EHB12 EQV12:EQX12 FAR12:FAT12 FKN12:FKP12 FUJ12:FUL12 GEF12:GEH12 GOB12:GOD12 GXX12:GXZ12 HHT12:HHV12 HRP12:HRR12 IBL12:IBN12 ILH12:ILJ12 IVD12:IVF12 JEZ12:JFB12 JOV12:JOX12 JYR12:JYT12 KIN12:KIP12 KSJ12:KSL12 LCF12:LCH12 LMB12:LMD12 LVX12:LVZ12 MFT12:MFV12 MPP12:MPR12 MZL12:MZN12 NJH12:NJJ12 NTD12:NTF12 OCZ12:ODB12 OMV12:OMX12 OWR12:OWT12 PGN12:PGP12 PQJ12:PQL12 QAF12:QAH12 QKB12:QKD12 QTX12:QTZ12 RDT12:RDV12 RNP12:RNR12 RXL12:RXN12 SHH12:SHJ12 SRD12:SRF12 TAZ12:TBB12 TKV12:TKX12 TUR12:TUT12 UEN12:UEP12 UOJ12:UOL12 UYF12:UYH12 VIB12:VID12 VRX12:VRZ12 WBT12:WBV12 WLP12:WLR12 WVL12:WVN12 D65549:F65549 IZ65549:JB65549 SV65549:SX65549 ACR65549:ACT65549 AMN65549:AMP65549 AWJ65549:AWL65549 BGF65549:BGH65549 BQB65549:BQD65549 BZX65549:BZZ65549 CJT65549:CJV65549 CTP65549:CTR65549 DDL65549:DDN65549 DNH65549:DNJ65549 DXD65549:DXF65549 EGZ65549:EHB65549 EQV65549:EQX65549 FAR65549:FAT65549 FKN65549:FKP65549 FUJ65549:FUL65549 GEF65549:GEH65549 GOB65549:GOD65549 GXX65549:GXZ65549 HHT65549:HHV65549 HRP65549:HRR65549 IBL65549:IBN65549 ILH65549:ILJ65549 IVD65549:IVF65549 JEZ65549:JFB65549 JOV65549:JOX65549 JYR65549:JYT65549 KIN65549:KIP65549 KSJ65549:KSL65549 LCF65549:LCH65549 LMB65549:LMD65549 LVX65549:LVZ65549 MFT65549:MFV65549 MPP65549:MPR65549 MZL65549:MZN65549 NJH65549:NJJ65549 NTD65549:NTF65549 OCZ65549:ODB65549 OMV65549:OMX65549 OWR65549:OWT65549 PGN65549:PGP65549 PQJ65549:PQL65549 QAF65549:QAH65549 QKB65549:QKD65549 QTX65549:QTZ65549 RDT65549:RDV65549 RNP65549:RNR65549 RXL65549:RXN65549 SHH65549:SHJ65549 SRD65549:SRF65549 TAZ65549:TBB65549 TKV65549:TKX65549 TUR65549:TUT65549 UEN65549:UEP65549 UOJ65549:UOL65549 UYF65549:UYH65549 VIB65549:VID65549 VRX65549:VRZ65549 WBT65549:WBV65549 WLP65549:WLR65549 WVL65549:WVN65549 D131085:F131085 IZ131085:JB131085 SV131085:SX131085 ACR131085:ACT131085 AMN131085:AMP131085 AWJ131085:AWL131085 BGF131085:BGH131085 BQB131085:BQD131085 BZX131085:BZZ131085 CJT131085:CJV131085 CTP131085:CTR131085 DDL131085:DDN131085 DNH131085:DNJ131085 DXD131085:DXF131085 EGZ131085:EHB131085 EQV131085:EQX131085 FAR131085:FAT131085 FKN131085:FKP131085 FUJ131085:FUL131085 GEF131085:GEH131085 GOB131085:GOD131085 GXX131085:GXZ131085 HHT131085:HHV131085 HRP131085:HRR131085 IBL131085:IBN131085 ILH131085:ILJ131085 IVD131085:IVF131085 JEZ131085:JFB131085 JOV131085:JOX131085 JYR131085:JYT131085 KIN131085:KIP131085 KSJ131085:KSL131085 LCF131085:LCH131085 LMB131085:LMD131085 LVX131085:LVZ131085 MFT131085:MFV131085 MPP131085:MPR131085 MZL131085:MZN131085 NJH131085:NJJ131085 NTD131085:NTF131085 OCZ131085:ODB131085 OMV131085:OMX131085 OWR131085:OWT131085 PGN131085:PGP131085 PQJ131085:PQL131085 QAF131085:QAH131085 QKB131085:QKD131085 QTX131085:QTZ131085 RDT131085:RDV131085 RNP131085:RNR131085 RXL131085:RXN131085 SHH131085:SHJ131085 SRD131085:SRF131085 TAZ131085:TBB131085 TKV131085:TKX131085 TUR131085:TUT131085 UEN131085:UEP131085 UOJ131085:UOL131085 UYF131085:UYH131085 VIB131085:VID131085 VRX131085:VRZ131085 WBT131085:WBV131085 WLP131085:WLR131085 WVL131085:WVN131085 D196621:F196621 IZ196621:JB196621 SV196621:SX196621 ACR196621:ACT196621 AMN196621:AMP196621 AWJ196621:AWL196621 BGF196621:BGH196621 BQB196621:BQD196621 BZX196621:BZZ196621 CJT196621:CJV196621 CTP196621:CTR196621 DDL196621:DDN196621 DNH196621:DNJ196621 DXD196621:DXF196621 EGZ196621:EHB196621 EQV196621:EQX196621 FAR196621:FAT196621 FKN196621:FKP196621 FUJ196621:FUL196621 GEF196621:GEH196621 GOB196621:GOD196621 GXX196621:GXZ196621 HHT196621:HHV196621 HRP196621:HRR196621 IBL196621:IBN196621 ILH196621:ILJ196621 IVD196621:IVF196621 JEZ196621:JFB196621 JOV196621:JOX196621 JYR196621:JYT196621 KIN196621:KIP196621 KSJ196621:KSL196621 LCF196621:LCH196621 LMB196621:LMD196621 LVX196621:LVZ196621 MFT196621:MFV196621 MPP196621:MPR196621 MZL196621:MZN196621 NJH196621:NJJ196621 NTD196621:NTF196621 OCZ196621:ODB196621 OMV196621:OMX196621 OWR196621:OWT196621 PGN196621:PGP196621 PQJ196621:PQL196621 QAF196621:QAH196621 QKB196621:QKD196621 QTX196621:QTZ196621 RDT196621:RDV196621 RNP196621:RNR196621 RXL196621:RXN196621 SHH196621:SHJ196621 SRD196621:SRF196621 TAZ196621:TBB196621 TKV196621:TKX196621 TUR196621:TUT196621 UEN196621:UEP196621 UOJ196621:UOL196621 UYF196621:UYH196621 VIB196621:VID196621 VRX196621:VRZ196621 WBT196621:WBV196621 WLP196621:WLR196621 WVL196621:WVN196621 D262157:F262157 IZ262157:JB262157 SV262157:SX262157 ACR262157:ACT262157 AMN262157:AMP262157 AWJ262157:AWL262157 BGF262157:BGH262157 BQB262157:BQD262157 BZX262157:BZZ262157 CJT262157:CJV262157 CTP262157:CTR262157 DDL262157:DDN262157 DNH262157:DNJ262157 DXD262157:DXF262157 EGZ262157:EHB262157 EQV262157:EQX262157 FAR262157:FAT262157 FKN262157:FKP262157 FUJ262157:FUL262157 GEF262157:GEH262157 GOB262157:GOD262157 GXX262157:GXZ262157 HHT262157:HHV262157 HRP262157:HRR262157 IBL262157:IBN262157 ILH262157:ILJ262157 IVD262157:IVF262157 JEZ262157:JFB262157 JOV262157:JOX262157 JYR262157:JYT262157 KIN262157:KIP262157 KSJ262157:KSL262157 LCF262157:LCH262157 LMB262157:LMD262157 LVX262157:LVZ262157 MFT262157:MFV262157 MPP262157:MPR262157 MZL262157:MZN262157 NJH262157:NJJ262157 NTD262157:NTF262157 OCZ262157:ODB262157 OMV262157:OMX262157 OWR262157:OWT262157 PGN262157:PGP262157 PQJ262157:PQL262157 QAF262157:QAH262157 QKB262157:QKD262157 QTX262157:QTZ262157 RDT262157:RDV262157 RNP262157:RNR262157 RXL262157:RXN262157 SHH262157:SHJ262157 SRD262157:SRF262157 TAZ262157:TBB262157 TKV262157:TKX262157 TUR262157:TUT262157 UEN262157:UEP262157 UOJ262157:UOL262157 UYF262157:UYH262157 VIB262157:VID262157 VRX262157:VRZ262157 WBT262157:WBV262157 WLP262157:WLR262157 WVL262157:WVN262157 D327693:F327693 IZ327693:JB327693 SV327693:SX327693 ACR327693:ACT327693 AMN327693:AMP327693 AWJ327693:AWL327693 BGF327693:BGH327693 BQB327693:BQD327693 BZX327693:BZZ327693 CJT327693:CJV327693 CTP327693:CTR327693 DDL327693:DDN327693 DNH327693:DNJ327693 DXD327693:DXF327693 EGZ327693:EHB327693 EQV327693:EQX327693 FAR327693:FAT327693 FKN327693:FKP327693 FUJ327693:FUL327693 GEF327693:GEH327693 GOB327693:GOD327693 GXX327693:GXZ327693 HHT327693:HHV327693 HRP327693:HRR327693 IBL327693:IBN327693 ILH327693:ILJ327693 IVD327693:IVF327693 JEZ327693:JFB327693 JOV327693:JOX327693 JYR327693:JYT327693 KIN327693:KIP327693 KSJ327693:KSL327693 LCF327693:LCH327693 LMB327693:LMD327693 LVX327693:LVZ327693 MFT327693:MFV327693 MPP327693:MPR327693 MZL327693:MZN327693 NJH327693:NJJ327693 NTD327693:NTF327693 OCZ327693:ODB327693 OMV327693:OMX327693 OWR327693:OWT327693 PGN327693:PGP327693 PQJ327693:PQL327693 QAF327693:QAH327693 QKB327693:QKD327693 QTX327693:QTZ327693 RDT327693:RDV327693 RNP327693:RNR327693 RXL327693:RXN327693 SHH327693:SHJ327693 SRD327693:SRF327693 TAZ327693:TBB327693 TKV327693:TKX327693 TUR327693:TUT327693 UEN327693:UEP327693 UOJ327693:UOL327693 UYF327693:UYH327693 VIB327693:VID327693 VRX327693:VRZ327693 WBT327693:WBV327693 WLP327693:WLR327693 WVL327693:WVN327693 D393229:F393229 IZ393229:JB393229 SV393229:SX393229 ACR393229:ACT393229 AMN393229:AMP393229 AWJ393229:AWL393229 BGF393229:BGH393229 BQB393229:BQD393229 BZX393229:BZZ393229 CJT393229:CJV393229 CTP393229:CTR393229 DDL393229:DDN393229 DNH393229:DNJ393229 DXD393229:DXF393229 EGZ393229:EHB393229 EQV393229:EQX393229 FAR393229:FAT393229 FKN393229:FKP393229 FUJ393229:FUL393229 GEF393229:GEH393229 GOB393229:GOD393229 GXX393229:GXZ393229 HHT393229:HHV393229 HRP393229:HRR393229 IBL393229:IBN393229 ILH393229:ILJ393229 IVD393229:IVF393229 JEZ393229:JFB393229 JOV393229:JOX393229 JYR393229:JYT393229 KIN393229:KIP393229 KSJ393229:KSL393229 LCF393229:LCH393229 LMB393229:LMD393229 LVX393229:LVZ393229 MFT393229:MFV393229 MPP393229:MPR393229 MZL393229:MZN393229 NJH393229:NJJ393229 NTD393229:NTF393229 OCZ393229:ODB393229 OMV393229:OMX393229 OWR393229:OWT393229 PGN393229:PGP393229 PQJ393229:PQL393229 QAF393229:QAH393229 QKB393229:QKD393229 QTX393229:QTZ393229 RDT393229:RDV393229 RNP393229:RNR393229 RXL393229:RXN393229 SHH393229:SHJ393229 SRD393229:SRF393229 TAZ393229:TBB393229 TKV393229:TKX393229 TUR393229:TUT393229 UEN393229:UEP393229 UOJ393229:UOL393229 UYF393229:UYH393229 VIB393229:VID393229 VRX393229:VRZ393229 WBT393229:WBV393229 WLP393229:WLR393229 WVL393229:WVN393229 D458765:F458765 IZ458765:JB458765 SV458765:SX458765 ACR458765:ACT458765 AMN458765:AMP458765 AWJ458765:AWL458765 BGF458765:BGH458765 BQB458765:BQD458765 BZX458765:BZZ458765 CJT458765:CJV458765 CTP458765:CTR458765 DDL458765:DDN458765 DNH458765:DNJ458765 DXD458765:DXF458765 EGZ458765:EHB458765 EQV458765:EQX458765 FAR458765:FAT458765 FKN458765:FKP458765 FUJ458765:FUL458765 GEF458765:GEH458765 GOB458765:GOD458765 GXX458765:GXZ458765 HHT458765:HHV458765 HRP458765:HRR458765 IBL458765:IBN458765 ILH458765:ILJ458765 IVD458765:IVF458765 JEZ458765:JFB458765 JOV458765:JOX458765 JYR458765:JYT458765 KIN458765:KIP458765 KSJ458765:KSL458765 LCF458765:LCH458765 LMB458765:LMD458765 LVX458765:LVZ458765 MFT458765:MFV458765 MPP458765:MPR458765 MZL458765:MZN458765 NJH458765:NJJ458765 NTD458765:NTF458765 OCZ458765:ODB458765 OMV458765:OMX458765 OWR458765:OWT458765 PGN458765:PGP458765 PQJ458765:PQL458765 QAF458765:QAH458765 QKB458765:QKD458765 QTX458765:QTZ458765 RDT458765:RDV458765 RNP458765:RNR458765 RXL458765:RXN458765 SHH458765:SHJ458765 SRD458765:SRF458765 TAZ458765:TBB458765 TKV458765:TKX458765 TUR458765:TUT458765 UEN458765:UEP458765 UOJ458765:UOL458765 UYF458765:UYH458765 VIB458765:VID458765 VRX458765:VRZ458765 WBT458765:WBV458765 WLP458765:WLR458765 WVL458765:WVN458765 D524301:F524301 IZ524301:JB524301 SV524301:SX524301 ACR524301:ACT524301 AMN524301:AMP524301 AWJ524301:AWL524301 BGF524301:BGH524301 BQB524301:BQD524301 BZX524301:BZZ524301 CJT524301:CJV524301 CTP524301:CTR524301 DDL524301:DDN524301 DNH524301:DNJ524301 DXD524301:DXF524301 EGZ524301:EHB524301 EQV524301:EQX524301 FAR524301:FAT524301 FKN524301:FKP524301 FUJ524301:FUL524301 GEF524301:GEH524301 GOB524301:GOD524301 GXX524301:GXZ524301 HHT524301:HHV524301 HRP524301:HRR524301 IBL524301:IBN524301 ILH524301:ILJ524301 IVD524301:IVF524301 JEZ524301:JFB524301 JOV524301:JOX524301 JYR524301:JYT524301 KIN524301:KIP524301 KSJ524301:KSL524301 LCF524301:LCH524301 LMB524301:LMD524301 LVX524301:LVZ524301 MFT524301:MFV524301 MPP524301:MPR524301 MZL524301:MZN524301 NJH524301:NJJ524301 NTD524301:NTF524301 OCZ524301:ODB524301 OMV524301:OMX524301 OWR524301:OWT524301 PGN524301:PGP524301 PQJ524301:PQL524301 QAF524301:QAH524301 QKB524301:QKD524301 QTX524301:QTZ524301 RDT524301:RDV524301 RNP524301:RNR524301 RXL524301:RXN524301 SHH524301:SHJ524301 SRD524301:SRF524301 TAZ524301:TBB524301 TKV524301:TKX524301 TUR524301:TUT524301 UEN524301:UEP524301 UOJ524301:UOL524301 UYF524301:UYH524301 VIB524301:VID524301 VRX524301:VRZ524301 WBT524301:WBV524301 WLP524301:WLR524301 WVL524301:WVN524301 D589837:F589837 IZ589837:JB589837 SV589837:SX589837 ACR589837:ACT589837 AMN589837:AMP589837 AWJ589837:AWL589837 BGF589837:BGH589837 BQB589837:BQD589837 BZX589837:BZZ589837 CJT589837:CJV589837 CTP589837:CTR589837 DDL589837:DDN589837 DNH589837:DNJ589837 DXD589837:DXF589837 EGZ589837:EHB589837 EQV589837:EQX589837 FAR589837:FAT589837 FKN589837:FKP589837 FUJ589837:FUL589837 GEF589837:GEH589837 GOB589837:GOD589837 GXX589837:GXZ589837 HHT589837:HHV589837 HRP589837:HRR589837 IBL589837:IBN589837 ILH589837:ILJ589837 IVD589837:IVF589837 JEZ589837:JFB589837 JOV589837:JOX589837 JYR589837:JYT589837 KIN589837:KIP589837 KSJ589837:KSL589837 LCF589837:LCH589837 LMB589837:LMD589837 LVX589837:LVZ589837 MFT589837:MFV589837 MPP589837:MPR589837 MZL589837:MZN589837 NJH589837:NJJ589837 NTD589837:NTF589837 OCZ589837:ODB589837 OMV589837:OMX589837 OWR589837:OWT589837 PGN589837:PGP589837 PQJ589837:PQL589837 QAF589837:QAH589837 QKB589837:QKD589837 QTX589837:QTZ589837 RDT589837:RDV589837 RNP589837:RNR589837 RXL589837:RXN589837 SHH589837:SHJ589837 SRD589837:SRF589837 TAZ589837:TBB589837 TKV589837:TKX589837 TUR589837:TUT589837 UEN589837:UEP589837 UOJ589837:UOL589837 UYF589837:UYH589837 VIB589837:VID589837 VRX589837:VRZ589837 WBT589837:WBV589837 WLP589837:WLR589837 WVL589837:WVN589837 D655373:F655373 IZ655373:JB655373 SV655373:SX655373 ACR655373:ACT655373 AMN655373:AMP655373 AWJ655373:AWL655373 BGF655373:BGH655373 BQB655373:BQD655373 BZX655373:BZZ655373 CJT655373:CJV655373 CTP655373:CTR655373 DDL655373:DDN655373 DNH655373:DNJ655373 DXD655373:DXF655373 EGZ655373:EHB655373 EQV655373:EQX655373 FAR655373:FAT655373 FKN655373:FKP655373 FUJ655373:FUL655373 GEF655373:GEH655373 GOB655373:GOD655373 GXX655373:GXZ655373 HHT655373:HHV655373 HRP655373:HRR655373 IBL655373:IBN655373 ILH655373:ILJ655373 IVD655373:IVF655373 JEZ655373:JFB655373 JOV655373:JOX655373 JYR655373:JYT655373 KIN655373:KIP655373 KSJ655373:KSL655373 LCF655373:LCH655373 LMB655373:LMD655373 LVX655373:LVZ655373 MFT655373:MFV655373 MPP655373:MPR655373 MZL655373:MZN655373 NJH655373:NJJ655373 NTD655373:NTF655373 OCZ655373:ODB655373 OMV655373:OMX655373 OWR655373:OWT655373 PGN655373:PGP655373 PQJ655373:PQL655373 QAF655373:QAH655373 QKB655373:QKD655373 QTX655373:QTZ655373 RDT655373:RDV655373 RNP655373:RNR655373 RXL655373:RXN655373 SHH655373:SHJ655373 SRD655373:SRF655373 TAZ655373:TBB655373 TKV655373:TKX655373 TUR655373:TUT655373 UEN655373:UEP655373 UOJ655373:UOL655373 UYF655373:UYH655373 VIB655373:VID655373 VRX655373:VRZ655373 WBT655373:WBV655373 WLP655373:WLR655373 WVL655373:WVN655373 D720909:F720909 IZ720909:JB720909 SV720909:SX720909 ACR720909:ACT720909 AMN720909:AMP720909 AWJ720909:AWL720909 BGF720909:BGH720909 BQB720909:BQD720909 BZX720909:BZZ720909 CJT720909:CJV720909 CTP720909:CTR720909 DDL720909:DDN720909 DNH720909:DNJ720909 DXD720909:DXF720909 EGZ720909:EHB720909 EQV720909:EQX720909 FAR720909:FAT720909 FKN720909:FKP720909 FUJ720909:FUL720909 GEF720909:GEH720909 GOB720909:GOD720909 GXX720909:GXZ720909 HHT720909:HHV720909 HRP720909:HRR720909 IBL720909:IBN720909 ILH720909:ILJ720909 IVD720909:IVF720909 JEZ720909:JFB720909 JOV720909:JOX720909 JYR720909:JYT720909 KIN720909:KIP720909 KSJ720909:KSL720909 LCF720909:LCH720909 LMB720909:LMD720909 LVX720909:LVZ720909 MFT720909:MFV720909 MPP720909:MPR720909 MZL720909:MZN720909 NJH720909:NJJ720909 NTD720909:NTF720909 OCZ720909:ODB720909 OMV720909:OMX720909 OWR720909:OWT720909 PGN720909:PGP720909 PQJ720909:PQL720909 QAF720909:QAH720909 QKB720909:QKD720909 QTX720909:QTZ720909 RDT720909:RDV720909 RNP720909:RNR720909 RXL720909:RXN720909 SHH720909:SHJ720909 SRD720909:SRF720909 TAZ720909:TBB720909 TKV720909:TKX720909 TUR720909:TUT720909 UEN720909:UEP720909 UOJ720909:UOL720909 UYF720909:UYH720909 VIB720909:VID720909 VRX720909:VRZ720909 WBT720909:WBV720909 WLP720909:WLR720909 WVL720909:WVN720909 D786445:F786445 IZ786445:JB786445 SV786445:SX786445 ACR786445:ACT786445 AMN786445:AMP786445 AWJ786445:AWL786445 BGF786445:BGH786445 BQB786445:BQD786445 BZX786445:BZZ786445 CJT786445:CJV786445 CTP786445:CTR786445 DDL786445:DDN786445 DNH786445:DNJ786445 DXD786445:DXF786445 EGZ786445:EHB786445 EQV786445:EQX786445 FAR786445:FAT786445 FKN786445:FKP786445 FUJ786445:FUL786445 GEF786445:GEH786445 GOB786445:GOD786445 GXX786445:GXZ786445 HHT786445:HHV786445 HRP786445:HRR786445 IBL786445:IBN786445 ILH786445:ILJ786445 IVD786445:IVF786445 JEZ786445:JFB786445 JOV786445:JOX786445 JYR786445:JYT786445 KIN786445:KIP786445 KSJ786445:KSL786445 LCF786445:LCH786445 LMB786445:LMD786445 LVX786445:LVZ786445 MFT786445:MFV786445 MPP786445:MPR786445 MZL786445:MZN786445 NJH786445:NJJ786445 NTD786445:NTF786445 OCZ786445:ODB786445 OMV786445:OMX786445 OWR786445:OWT786445 PGN786445:PGP786445 PQJ786445:PQL786445 QAF786445:QAH786445 QKB786445:QKD786445 QTX786445:QTZ786445 RDT786445:RDV786445 RNP786445:RNR786445 RXL786445:RXN786445 SHH786445:SHJ786445 SRD786445:SRF786445 TAZ786445:TBB786445 TKV786445:TKX786445 TUR786445:TUT786445 UEN786445:UEP786445 UOJ786445:UOL786445 UYF786445:UYH786445 VIB786445:VID786445 VRX786445:VRZ786445 WBT786445:WBV786445 WLP786445:WLR786445 WVL786445:WVN786445 D851981:F851981 IZ851981:JB851981 SV851981:SX851981 ACR851981:ACT851981 AMN851981:AMP851981 AWJ851981:AWL851981 BGF851981:BGH851981 BQB851981:BQD851981 BZX851981:BZZ851981 CJT851981:CJV851981 CTP851981:CTR851981 DDL851981:DDN851981 DNH851981:DNJ851981 DXD851981:DXF851981 EGZ851981:EHB851981 EQV851981:EQX851981 FAR851981:FAT851981 FKN851981:FKP851981 FUJ851981:FUL851981 GEF851981:GEH851981 GOB851981:GOD851981 GXX851981:GXZ851981 HHT851981:HHV851981 HRP851981:HRR851981 IBL851981:IBN851981 ILH851981:ILJ851981 IVD851981:IVF851981 JEZ851981:JFB851981 JOV851981:JOX851981 JYR851981:JYT851981 KIN851981:KIP851981 KSJ851981:KSL851981 LCF851981:LCH851981 LMB851981:LMD851981 LVX851981:LVZ851981 MFT851981:MFV851981 MPP851981:MPR851981 MZL851981:MZN851981 NJH851981:NJJ851981 NTD851981:NTF851981 OCZ851981:ODB851981 OMV851981:OMX851981 OWR851981:OWT851981 PGN851981:PGP851981 PQJ851981:PQL851981 QAF851981:QAH851981 QKB851981:QKD851981 QTX851981:QTZ851981 RDT851981:RDV851981 RNP851981:RNR851981 RXL851981:RXN851981 SHH851981:SHJ851981 SRD851981:SRF851981 TAZ851981:TBB851981 TKV851981:TKX851981 TUR851981:TUT851981 UEN851981:UEP851981 UOJ851981:UOL851981 UYF851981:UYH851981 VIB851981:VID851981 VRX851981:VRZ851981 WBT851981:WBV851981 WLP851981:WLR851981 WVL851981:WVN851981 D917517:F917517 IZ917517:JB917517 SV917517:SX917517 ACR917517:ACT917517 AMN917517:AMP917517 AWJ917517:AWL917517 BGF917517:BGH917517 BQB917517:BQD917517 BZX917517:BZZ917517 CJT917517:CJV917517 CTP917517:CTR917517 DDL917517:DDN917517 DNH917517:DNJ917517 DXD917517:DXF917517 EGZ917517:EHB917517 EQV917517:EQX917517 FAR917517:FAT917517 FKN917517:FKP917517 FUJ917517:FUL917517 GEF917517:GEH917517 GOB917517:GOD917517 GXX917517:GXZ917517 HHT917517:HHV917517 HRP917517:HRR917517 IBL917517:IBN917517 ILH917517:ILJ917517 IVD917517:IVF917517 JEZ917517:JFB917517 JOV917517:JOX917517 JYR917517:JYT917517 KIN917517:KIP917517 KSJ917517:KSL917517 LCF917517:LCH917517 LMB917517:LMD917517 LVX917517:LVZ917517 MFT917517:MFV917517 MPP917517:MPR917517 MZL917517:MZN917517 NJH917517:NJJ917517 NTD917517:NTF917517 OCZ917517:ODB917517 OMV917517:OMX917517 OWR917517:OWT917517 PGN917517:PGP917517 PQJ917517:PQL917517 QAF917517:QAH917517 QKB917517:QKD917517 QTX917517:QTZ917517 RDT917517:RDV917517 RNP917517:RNR917517 RXL917517:RXN917517 SHH917517:SHJ917517 SRD917517:SRF917517 TAZ917517:TBB917517 TKV917517:TKX917517 TUR917517:TUT917517 UEN917517:UEP917517 UOJ917517:UOL917517 UYF917517:UYH917517 VIB917517:VID917517 VRX917517:VRZ917517 WBT917517:WBV917517 WLP917517:WLR917517 WVL917517:WVN917517 D983053:F983053 IZ983053:JB983053 SV983053:SX983053 ACR983053:ACT983053 AMN983053:AMP983053 AWJ983053:AWL983053 BGF983053:BGH983053 BQB983053:BQD983053 BZX983053:BZZ983053 CJT983053:CJV983053 CTP983053:CTR983053 DDL983053:DDN983053 DNH983053:DNJ983053 DXD983053:DXF983053 EGZ983053:EHB983053 EQV983053:EQX983053 FAR983053:FAT983053 FKN983053:FKP983053 FUJ983053:FUL983053 GEF983053:GEH983053 GOB983053:GOD983053 GXX983053:GXZ983053 HHT983053:HHV983053 HRP983053:HRR983053 IBL983053:IBN983053 ILH983053:ILJ983053 IVD983053:IVF983053 JEZ983053:JFB983053 JOV983053:JOX983053 JYR983053:JYT983053 KIN983053:KIP983053 KSJ983053:KSL983053 LCF983053:LCH983053 LMB983053:LMD983053 LVX983053:LVZ983053 MFT983053:MFV983053 MPP983053:MPR983053 MZL983053:MZN983053 NJH983053:NJJ983053 NTD983053:NTF983053 OCZ983053:ODB983053 OMV983053:OMX983053 OWR983053:OWT983053 PGN983053:PGP983053 PQJ983053:PQL983053 QAF983053:QAH983053 QKB983053:QKD983053 QTX983053:QTZ983053 RDT983053:RDV983053 RNP983053:RNR983053 RXL983053:RXN983053 SHH983053:SHJ983053 SRD983053:SRF983053 TAZ983053:TBB983053 TKV983053:TKX983053 TUR983053:TUT983053 UEN983053:UEP983053 UOJ983053:UOL983053 UYF983053:UYH983053 VIB983053:VID983053 VRX983053:VRZ983053 WBT983053:WBV983053 WLP983053:WLR983053 WVL983053:WVN983053"/>
  </dataValidations>
  <pageMargins left="0.25" right="0.25" top="0.75" bottom="0.75" header="0.3" footer="0.3"/>
  <pageSetup paperSize="9" scale="81" fitToHeight="0" orientation="portrait" r:id="rId1"/>
  <rowBreaks count="1" manualBreakCount="1">
    <brk id="63" min="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Y131"/>
  <sheetViews>
    <sheetView showGridLines="0" view="pageBreakPreview" topLeftCell="A46" zoomScaleNormal="100" zoomScaleSheetLayoutView="100" workbookViewId="0">
      <selection activeCell="D16" sqref="D16:F16"/>
    </sheetView>
  </sheetViews>
  <sheetFormatPr defaultRowHeight="12.75"/>
  <cols>
    <col min="1" max="1" width="8.85546875" style="208"/>
    <col min="2" max="2" width="12.5703125" style="208" customWidth="1"/>
    <col min="3" max="3" width="49.5703125" style="208" customWidth="1"/>
    <col min="4" max="4" width="28" style="208" customWidth="1"/>
    <col min="5" max="5" width="16.85546875" style="227" customWidth="1"/>
    <col min="6" max="6" width="17.5703125" style="228" customWidth="1"/>
    <col min="7" max="7" width="33.140625" style="208" customWidth="1"/>
    <col min="8" max="8" width="15.85546875" style="208" hidden="1" customWidth="1"/>
    <col min="9" max="9" width="3.85546875" style="208" hidden="1" customWidth="1"/>
    <col min="10" max="10" width="21.7109375" style="208" hidden="1" customWidth="1"/>
    <col min="11" max="11" width="2.5703125" style="208" hidden="1" customWidth="1"/>
    <col min="12" max="12" width="19.85546875" style="208" hidden="1" customWidth="1"/>
    <col min="13" max="13" width="2.42578125" style="208" hidden="1" customWidth="1"/>
    <col min="14" max="14" width="42.7109375" style="208" hidden="1" customWidth="1"/>
    <col min="15" max="15" width="2.28515625" style="208" hidden="1" customWidth="1"/>
    <col min="16" max="16" width="13.42578125" style="208" hidden="1" customWidth="1"/>
    <col min="17" max="17" width="2.140625" style="208" hidden="1" customWidth="1"/>
    <col min="18" max="18" width="23.42578125" style="208" hidden="1" customWidth="1"/>
    <col min="19" max="19" width="1.42578125" style="208" hidden="1" customWidth="1"/>
    <col min="20" max="20" width="19.85546875" style="208" hidden="1" customWidth="1"/>
    <col min="21" max="257" width="8.85546875" style="208"/>
    <col min="258" max="258" width="12.5703125" style="208" customWidth="1"/>
    <col min="259" max="259" width="49.5703125" style="208" customWidth="1"/>
    <col min="260" max="260" width="28" style="208" customWidth="1"/>
    <col min="261" max="261" width="16.85546875" style="208" customWidth="1"/>
    <col min="262" max="262" width="17.5703125" style="208" customWidth="1"/>
    <col min="263" max="263" width="33.140625" style="208" customWidth="1"/>
    <col min="264" max="276" width="0" style="208" hidden="1" customWidth="1"/>
    <col min="277" max="513" width="8.85546875" style="208"/>
    <col min="514" max="514" width="12.5703125" style="208" customWidth="1"/>
    <col min="515" max="515" width="49.5703125" style="208" customWidth="1"/>
    <col min="516" max="516" width="28" style="208" customWidth="1"/>
    <col min="517" max="517" width="16.85546875" style="208" customWidth="1"/>
    <col min="518" max="518" width="17.5703125" style="208" customWidth="1"/>
    <col min="519" max="519" width="33.140625" style="208" customWidth="1"/>
    <col min="520" max="532" width="0" style="208" hidden="1" customWidth="1"/>
    <col min="533" max="769" width="8.85546875" style="208"/>
    <col min="770" max="770" width="12.5703125" style="208" customWidth="1"/>
    <col min="771" max="771" width="49.5703125" style="208" customWidth="1"/>
    <col min="772" max="772" width="28" style="208" customWidth="1"/>
    <col min="773" max="773" width="16.85546875" style="208" customWidth="1"/>
    <col min="774" max="774" width="17.5703125" style="208" customWidth="1"/>
    <col min="775" max="775" width="33.140625" style="208" customWidth="1"/>
    <col min="776" max="788" width="0" style="208" hidden="1" customWidth="1"/>
    <col min="789" max="1025" width="8.85546875" style="208"/>
    <col min="1026" max="1026" width="12.5703125" style="208" customWidth="1"/>
    <col min="1027" max="1027" width="49.5703125" style="208" customWidth="1"/>
    <col min="1028" max="1028" width="28" style="208" customWidth="1"/>
    <col min="1029" max="1029" width="16.85546875" style="208" customWidth="1"/>
    <col min="1030" max="1030" width="17.5703125" style="208" customWidth="1"/>
    <col min="1031" max="1031" width="33.140625" style="208" customWidth="1"/>
    <col min="1032" max="1044" width="0" style="208" hidden="1" customWidth="1"/>
    <col min="1045" max="1281" width="8.85546875" style="208"/>
    <col min="1282" max="1282" width="12.5703125" style="208" customWidth="1"/>
    <col min="1283" max="1283" width="49.5703125" style="208" customWidth="1"/>
    <col min="1284" max="1284" width="28" style="208" customWidth="1"/>
    <col min="1285" max="1285" width="16.85546875" style="208" customWidth="1"/>
    <col min="1286" max="1286" width="17.5703125" style="208" customWidth="1"/>
    <col min="1287" max="1287" width="33.140625" style="208" customWidth="1"/>
    <col min="1288" max="1300" width="0" style="208" hidden="1" customWidth="1"/>
    <col min="1301" max="1537" width="8.85546875" style="208"/>
    <col min="1538" max="1538" width="12.5703125" style="208" customWidth="1"/>
    <col min="1539" max="1539" width="49.5703125" style="208" customWidth="1"/>
    <col min="1540" max="1540" width="28" style="208" customWidth="1"/>
    <col min="1541" max="1541" width="16.85546875" style="208" customWidth="1"/>
    <col min="1542" max="1542" width="17.5703125" style="208" customWidth="1"/>
    <col min="1543" max="1543" width="33.140625" style="208" customWidth="1"/>
    <col min="1544" max="1556" width="0" style="208" hidden="1" customWidth="1"/>
    <col min="1557" max="1793" width="8.85546875" style="208"/>
    <col min="1794" max="1794" width="12.5703125" style="208" customWidth="1"/>
    <col min="1795" max="1795" width="49.5703125" style="208" customWidth="1"/>
    <col min="1796" max="1796" width="28" style="208" customWidth="1"/>
    <col min="1797" max="1797" width="16.85546875" style="208" customWidth="1"/>
    <col min="1798" max="1798" width="17.5703125" style="208" customWidth="1"/>
    <col min="1799" max="1799" width="33.140625" style="208" customWidth="1"/>
    <col min="1800" max="1812" width="0" style="208" hidden="1" customWidth="1"/>
    <col min="1813" max="2049" width="8.85546875" style="208"/>
    <col min="2050" max="2050" width="12.5703125" style="208" customWidth="1"/>
    <col min="2051" max="2051" width="49.5703125" style="208" customWidth="1"/>
    <col min="2052" max="2052" width="28" style="208" customWidth="1"/>
    <col min="2053" max="2053" width="16.85546875" style="208" customWidth="1"/>
    <col min="2054" max="2054" width="17.5703125" style="208" customWidth="1"/>
    <col min="2055" max="2055" width="33.140625" style="208" customWidth="1"/>
    <col min="2056" max="2068" width="0" style="208" hidden="1" customWidth="1"/>
    <col min="2069" max="2305" width="8.85546875" style="208"/>
    <col min="2306" max="2306" width="12.5703125" style="208" customWidth="1"/>
    <col min="2307" max="2307" width="49.5703125" style="208" customWidth="1"/>
    <col min="2308" max="2308" width="28" style="208" customWidth="1"/>
    <col min="2309" max="2309" width="16.85546875" style="208" customWidth="1"/>
    <col min="2310" max="2310" width="17.5703125" style="208" customWidth="1"/>
    <col min="2311" max="2311" width="33.140625" style="208" customWidth="1"/>
    <col min="2312" max="2324" width="0" style="208" hidden="1" customWidth="1"/>
    <col min="2325" max="2561" width="8.85546875" style="208"/>
    <col min="2562" max="2562" width="12.5703125" style="208" customWidth="1"/>
    <col min="2563" max="2563" width="49.5703125" style="208" customWidth="1"/>
    <col min="2564" max="2564" width="28" style="208" customWidth="1"/>
    <col min="2565" max="2565" width="16.85546875" style="208" customWidth="1"/>
    <col min="2566" max="2566" width="17.5703125" style="208" customWidth="1"/>
    <col min="2567" max="2567" width="33.140625" style="208" customWidth="1"/>
    <col min="2568" max="2580" width="0" style="208" hidden="1" customWidth="1"/>
    <col min="2581" max="2817" width="8.85546875" style="208"/>
    <col min="2818" max="2818" width="12.5703125" style="208" customWidth="1"/>
    <col min="2819" max="2819" width="49.5703125" style="208" customWidth="1"/>
    <col min="2820" max="2820" width="28" style="208" customWidth="1"/>
    <col min="2821" max="2821" width="16.85546875" style="208" customWidth="1"/>
    <col min="2822" max="2822" width="17.5703125" style="208" customWidth="1"/>
    <col min="2823" max="2823" width="33.140625" style="208" customWidth="1"/>
    <col min="2824" max="2836" width="0" style="208" hidden="1" customWidth="1"/>
    <col min="2837" max="3073" width="8.85546875" style="208"/>
    <col min="3074" max="3074" width="12.5703125" style="208" customWidth="1"/>
    <col min="3075" max="3075" width="49.5703125" style="208" customWidth="1"/>
    <col min="3076" max="3076" width="28" style="208" customWidth="1"/>
    <col min="3077" max="3077" width="16.85546875" style="208" customWidth="1"/>
    <col min="3078" max="3078" width="17.5703125" style="208" customWidth="1"/>
    <col min="3079" max="3079" width="33.140625" style="208" customWidth="1"/>
    <col min="3080" max="3092" width="0" style="208" hidden="1" customWidth="1"/>
    <col min="3093" max="3329" width="8.85546875" style="208"/>
    <col min="3330" max="3330" width="12.5703125" style="208" customWidth="1"/>
    <col min="3331" max="3331" width="49.5703125" style="208" customWidth="1"/>
    <col min="3332" max="3332" width="28" style="208" customWidth="1"/>
    <col min="3333" max="3333" width="16.85546875" style="208" customWidth="1"/>
    <col min="3334" max="3334" width="17.5703125" style="208" customWidth="1"/>
    <col min="3335" max="3335" width="33.140625" style="208" customWidth="1"/>
    <col min="3336" max="3348" width="0" style="208" hidden="1" customWidth="1"/>
    <col min="3349" max="3585" width="8.85546875" style="208"/>
    <col min="3586" max="3586" width="12.5703125" style="208" customWidth="1"/>
    <col min="3587" max="3587" width="49.5703125" style="208" customWidth="1"/>
    <col min="3588" max="3588" width="28" style="208" customWidth="1"/>
    <col min="3589" max="3589" width="16.85546875" style="208" customWidth="1"/>
    <col min="3590" max="3590" width="17.5703125" style="208" customWidth="1"/>
    <col min="3591" max="3591" width="33.140625" style="208" customWidth="1"/>
    <col min="3592" max="3604" width="0" style="208" hidden="1" customWidth="1"/>
    <col min="3605" max="3841" width="8.85546875" style="208"/>
    <col min="3842" max="3842" width="12.5703125" style="208" customWidth="1"/>
    <col min="3843" max="3843" width="49.5703125" style="208" customWidth="1"/>
    <col min="3844" max="3844" width="28" style="208" customWidth="1"/>
    <col min="3845" max="3845" width="16.85546875" style="208" customWidth="1"/>
    <col min="3846" max="3846" width="17.5703125" style="208" customWidth="1"/>
    <col min="3847" max="3847" width="33.140625" style="208" customWidth="1"/>
    <col min="3848" max="3860" width="0" style="208" hidden="1" customWidth="1"/>
    <col min="3861" max="4097" width="8.85546875" style="208"/>
    <col min="4098" max="4098" width="12.5703125" style="208" customWidth="1"/>
    <col min="4099" max="4099" width="49.5703125" style="208" customWidth="1"/>
    <col min="4100" max="4100" width="28" style="208" customWidth="1"/>
    <col min="4101" max="4101" width="16.85546875" style="208" customWidth="1"/>
    <col min="4102" max="4102" width="17.5703125" style="208" customWidth="1"/>
    <col min="4103" max="4103" width="33.140625" style="208" customWidth="1"/>
    <col min="4104" max="4116" width="0" style="208" hidden="1" customWidth="1"/>
    <col min="4117" max="4353" width="8.85546875" style="208"/>
    <col min="4354" max="4354" width="12.5703125" style="208" customWidth="1"/>
    <col min="4355" max="4355" width="49.5703125" style="208" customWidth="1"/>
    <col min="4356" max="4356" width="28" style="208" customWidth="1"/>
    <col min="4357" max="4357" width="16.85546875" style="208" customWidth="1"/>
    <col min="4358" max="4358" width="17.5703125" style="208" customWidth="1"/>
    <col min="4359" max="4359" width="33.140625" style="208" customWidth="1"/>
    <col min="4360" max="4372" width="0" style="208" hidden="1" customWidth="1"/>
    <col min="4373" max="4609" width="8.85546875" style="208"/>
    <col min="4610" max="4610" width="12.5703125" style="208" customWidth="1"/>
    <col min="4611" max="4611" width="49.5703125" style="208" customWidth="1"/>
    <col min="4612" max="4612" width="28" style="208" customWidth="1"/>
    <col min="4613" max="4613" width="16.85546875" style="208" customWidth="1"/>
    <col min="4614" max="4614" width="17.5703125" style="208" customWidth="1"/>
    <col min="4615" max="4615" width="33.140625" style="208" customWidth="1"/>
    <col min="4616" max="4628" width="0" style="208" hidden="1" customWidth="1"/>
    <col min="4629" max="4865" width="8.85546875" style="208"/>
    <col min="4866" max="4866" width="12.5703125" style="208" customWidth="1"/>
    <col min="4867" max="4867" width="49.5703125" style="208" customWidth="1"/>
    <col min="4868" max="4868" width="28" style="208" customWidth="1"/>
    <col min="4869" max="4869" width="16.85546875" style="208" customWidth="1"/>
    <col min="4870" max="4870" width="17.5703125" style="208" customWidth="1"/>
    <col min="4871" max="4871" width="33.140625" style="208" customWidth="1"/>
    <col min="4872" max="4884" width="0" style="208" hidden="1" customWidth="1"/>
    <col min="4885" max="5121" width="8.85546875" style="208"/>
    <col min="5122" max="5122" width="12.5703125" style="208" customWidth="1"/>
    <col min="5123" max="5123" width="49.5703125" style="208" customWidth="1"/>
    <col min="5124" max="5124" width="28" style="208" customWidth="1"/>
    <col min="5125" max="5125" width="16.85546875" style="208" customWidth="1"/>
    <col min="5126" max="5126" width="17.5703125" style="208" customWidth="1"/>
    <col min="5127" max="5127" width="33.140625" style="208" customWidth="1"/>
    <col min="5128" max="5140" width="0" style="208" hidden="1" customWidth="1"/>
    <col min="5141" max="5377" width="8.85546875" style="208"/>
    <col min="5378" max="5378" width="12.5703125" style="208" customWidth="1"/>
    <col min="5379" max="5379" width="49.5703125" style="208" customWidth="1"/>
    <col min="5380" max="5380" width="28" style="208" customWidth="1"/>
    <col min="5381" max="5381" width="16.85546875" style="208" customWidth="1"/>
    <col min="5382" max="5382" width="17.5703125" style="208" customWidth="1"/>
    <col min="5383" max="5383" width="33.140625" style="208" customWidth="1"/>
    <col min="5384" max="5396" width="0" style="208" hidden="1" customWidth="1"/>
    <col min="5397" max="5633" width="8.85546875" style="208"/>
    <col min="5634" max="5634" width="12.5703125" style="208" customWidth="1"/>
    <col min="5635" max="5635" width="49.5703125" style="208" customWidth="1"/>
    <col min="5636" max="5636" width="28" style="208" customWidth="1"/>
    <col min="5637" max="5637" width="16.85546875" style="208" customWidth="1"/>
    <col min="5638" max="5638" width="17.5703125" style="208" customWidth="1"/>
    <col min="5639" max="5639" width="33.140625" style="208" customWidth="1"/>
    <col min="5640" max="5652" width="0" style="208" hidden="1" customWidth="1"/>
    <col min="5653" max="5889" width="8.85546875" style="208"/>
    <col min="5890" max="5890" width="12.5703125" style="208" customWidth="1"/>
    <col min="5891" max="5891" width="49.5703125" style="208" customWidth="1"/>
    <col min="5892" max="5892" width="28" style="208" customWidth="1"/>
    <col min="5893" max="5893" width="16.85546875" style="208" customWidth="1"/>
    <col min="5894" max="5894" width="17.5703125" style="208" customWidth="1"/>
    <col min="5895" max="5895" width="33.140625" style="208" customWidth="1"/>
    <col min="5896" max="5908" width="0" style="208" hidden="1" customWidth="1"/>
    <col min="5909" max="6145" width="8.85546875" style="208"/>
    <col min="6146" max="6146" width="12.5703125" style="208" customWidth="1"/>
    <col min="6147" max="6147" width="49.5703125" style="208" customWidth="1"/>
    <col min="6148" max="6148" width="28" style="208" customWidth="1"/>
    <col min="6149" max="6149" width="16.85546875" style="208" customWidth="1"/>
    <col min="6150" max="6150" width="17.5703125" style="208" customWidth="1"/>
    <col min="6151" max="6151" width="33.140625" style="208" customWidth="1"/>
    <col min="6152" max="6164" width="0" style="208" hidden="1" customWidth="1"/>
    <col min="6165" max="6401" width="8.85546875" style="208"/>
    <col min="6402" max="6402" width="12.5703125" style="208" customWidth="1"/>
    <col min="6403" max="6403" width="49.5703125" style="208" customWidth="1"/>
    <col min="6404" max="6404" width="28" style="208" customWidth="1"/>
    <col min="6405" max="6405" width="16.85546875" style="208" customWidth="1"/>
    <col min="6406" max="6406" width="17.5703125" style="208" customWidth="1"/>
    <col min="6407" max="6407" width="33.140625" style="208" customWidth="1"/>
    <col min="6408" max="6420" width="0" style="208" hidden="1" customWidth="1"/>
    <col min="6421" max="6657" width="8.85546875" style="208"/>
    <col min="6658" max="6658" width="12.5703125" style="208" customWidth="1"/>
    <col min="6659" max="6659" width="49.5703125" style="208" customWidth="1"/>
    <col min="6660" max="6660" width="28" style="208" customWidth="1"/>
    <col min="6661" max="6661" width="16.85546875" style="208" customWidth="1"/>
    <col min="6662" max="6662" width="17.5703125" style="208" customWidth="1"/>
    <col min="6663" max="6663" width="33.140625" style="208" customWidth="1"/>
    <col min="6664" max="6676" width="0" style="208" hidden="1" customWidth="1"/>
    <col min="6677" max="6913" width="8.85546875" style="208"/>
    <col min="6914" max="6914" width="12.5703125" style="208" customWidth="1"/>
    <col min="6915" max="6915" width="49.5703125" style="208" customWidth="1"/>
    <col min="6916" max="6916" width="28" style="208" customWidth="1"/>
    <col min="6917" max="6917" width="16.85546875" style="208" customWidth="1"/>
    <col min="6918" max="6918" width="17.5703125" style="208" customWidth="1"/>
    <col min="6919" max="6919" width="33.140625" style="208" customWidth="1"/>
    <col min="6920" max="6932" width="0" style="208" hidden="1" customWidth="1"/>
    <col min="6933" max="7169" width="8.85546875" style="208"/>
    <col min="7170" max="7170" width="12.5703125" style="208" customWidth="1"/>
    <col min="7171" max="7171" width="49.5703125" style="208" customWidth="1"/>
    <col min="7172" max="7172" width="28" style="208" customWidth="1"/>
    <col min="7173" max="7173" width="16.85546875" style="208" customWidth="1"/>
    <col min="7174" max="7174" width="17.5703125" style="208" customWidth="1"/>
    <col min="7175" max="7175" width="33.140625" style="208" customWidth="1"/>
    <col min="7176" max="7188" width="0" style="208" hidden="1" customWidth="1"/>
    <col min="7189" max="7425" width="8.85546875" style="208"/>
    <col min="7426" max="7426" width="12.5703125" style="208" customWidth="1"/>
    <col min="7427" max="7427" width="49.5703125" style="208" customWidth="1"/>
    <col min="7428" max="7428" width="28" style="208" customWidth="1"/>
    <col min="7429" max="7429" width="16.85546875" style="208" customWidth="1"/>
    <col min="7430" max="7430" width="17.5703125" style="208" customWidth="1"/>
    <col min="7431" max="7431" width="33.140625" style="208" customWidth="1"/>
    <col min="7432" max="7444" width="0" style="208" hidden="1" customWidth="1"/>
    <col min="7445" max="7681" width="8.85546875" style="208"/>
    <col min="7682" max="7682" width="12.5703125" style="208" customWidth="1"/>
    <col min="7683" max="7683" width="49.5703125" style="208" customWidth="1"/>
    <col min="7684" max="7684" width="28" style="208" customWidth="1"/>
    <col min="7685" max="7685" width="16.85546875" style="208" customWidth="1"/>
    <col min="7686" max="7686" width="17.5703125" style="208" customWidth="1"/>
    <col min="7687" max="7687" width="33.140625" style="208" customWidth="1"/>
    <col min="7688" max="7700" width="0" style="208" hidden="1" customWidth="1"/>
    <col min="7701" max="7937" width="8.85546875" style="208"/>
    <col min="7938" max="7938" width="12.5703125" style="208" customWidth="1"/>
    <col min="7939" max="7939" width="49.5703125" style="208" customWidth="1"/>
    <col min="7940" max="7940" width="28" style="208" customWidth="1"/>
    <col min="7941" max="7941" width="16.85546875" style="208" customWidth="1"/>
    <col min="7942" max="7942" width="17.5703125" style="208" customWidth="1"/>
    <col min="7943" max="7943" width="33.140625" style="208" customWidth="1"/>
    <col min="7944" max="7956" width="0" style="208" hidden="1" customWidth="1"/>
    <col min="7957" max="8193" width="8.85546875" style="208"/>
    <col min="8194" max="8194" width="12.5703125" style="208" customWidth="1"/>
    <col min="8195" max="8195" width="49.5703125" style="208" customWidth="1"/>
    <col min="8196" max="8196" width="28" style="208" customWidth="1"/>
    <col min="8197" max="8197" width="16.85546875" style="208" customWidth="1"/>
    <col min="8198" max="8198" width="17.5703125" style="208" customWidth="1"/>
    <col min="8199" max="8199" width="33.140625" style="208" customWidth="1"/>
    <col min="8200" max="8212" width="0" style="208" hidden="1" customWidth="1"/>
    <col min="8213" max="8449" width="8.85546875" style="208"/>
    <col min="8450" max="8450" width="12.5703125" style="208" customWidth="1"/>
    <col min="8451" max="8451" width="49.5703125" style="208" customWidth="1"/>
    <col min="8452" max="8452" width="28" style="208" customWidth="1"/>
    <col min="8453" max="8453" width="16.85546875" style="208" customWidth="1"/>
    <col min="8454" max="8454" width="17.5703125" style="208" customWidth="1"/>
    <col min="8455" max="8455" width="33.140625" style="208" customWidth="1"/>
    <col min="8456" max="8468" width="0" style="208" hidden="1" customWidth="1"/>
    <col min="8469" max="8705" width="8.85546875" style="208"/>
    <col min="8706" max="8706" width="12.5703125" style="208" customWidth="1"/>
    <col min="8707" max="8707" width="49.5703125" style="208" customWidth="1"/>
    <col min="8708" max="8708" width="28" style="208" customWidth="1"/>
    <col min="8709" max="8709" width="16.85546875" style="208" customWidth="1"/>
    <col min="8710" max="8710" width="17.5703125" style="208" customWidth="1"/>
    <col min="8711" max="8711" width="33.140625" style="208" customWidth="1"/>
    <col min="8712" max="8724" width="0" style="208" hidden="1" customWidth="1"/>
    <col min="8725" max="8961" width="8.85546875" style="208"/>
    <col min="8962" max="8962" width="12.5703125" style="208" customWidth="1"/>
    <col min="8963" max="8963" width="49.5703125" style="208" customWidth="1"/>
    <col min="8964" max="8964" width="28" style="208" customWidth="1"/>
    <col min="8965" max="8965" width="16.85546875" style="208" customWidth="1"/>
    <col min="8966" max="8966" width="17.5703125" style="208" customWidth="1"/>
    <col min="8967" max="8967" width="33.140625" style="208" customWidth="1"/>
    <col min="8968" max="8980" width="0" style="208" hidden="1" customWidth="1"/>
    <col min="8981" max="9217" width="8.85546875" style="208"/>
    <col min="9218" max="9218" width="12.5703125" style="208" customWidth="1"/>
    <col min="9219" max="9219" width="49.5703125" style="208" customWidth="1"/>
    <col min="9220" max="9220" width="28" style="208" customWidth="1"/>
    <col min="9221" max="9221" width="16.85546875" style="208" customWidth="1"/>
    <col min="9222" max="9222" width="17.5703125" style="208" customWidth="1"/>
    <col min="9223" max="9223" width="33.140625" style="208" customWidth="1"/>
    <col min="9224" max="9236" width="0" style="208" hidden="1" customWidth="1"/>
    <col min="9237" max="9473" width="8.85546875" style="208"/>
    <col min="9474" max="9474" width="12.5703125" style="208" customWidth="1"/>
    <col min="9475" max="9475" width="49.5703125" style="208" customWidth="1"/>
    <col min="9476" max="9476" width="28" style="208" customWidth="1"/>
    <col min="9477" max="9477" width="16.85546875" style="208" customWidth="1"/>
    <col min="9478" max="9478" width="17.5703125" style="208" customWidth="1"/>
    <col min="9479" max="9479" width="33.140625" style="208" customWidth="1"/>
    <col min="9480" max="9492" width="0" style="208" hidden="1" customWidth="1"/>
    <col min="9493" max="9729" width="8.85546875" style="208"/>
    <col min="9730" max="9730" width="12.5703125" style="208" customWidth="1"/>
    <col min="9731" max="9731" width="49.5703125" style="208" customWidth="1"/>
    <col min="9732" max="9732" width="28" style="208" customWidth="1"/>
    <col min="9733" max="9733" width="16.85546875" style="208" customWidth="1"/>
    <col min="9734" max="9734" width="17.5703125" style="208" customWidth="1"/>
    <col min="9735" max="9735" width="33.140625" style="208" customWidth="1"/>
    <col min="9736" max="9748" width="0" style="208" hidden="1" customWidth="1"/>
    <col min="9749" max="9985" width="8.85546875" style="208"/>
    <col min="9986" max="9986" width="12.5703125" style="208" customWidth="1"/>
    <col min="9987" max="9987" width="49.5703125" style="208" customWidth="1"/>
    <col min="9988" max="9988" width="28" style="208" customWidth="1"/>
    <col min="9989" max="9989" width="16.85546875" style="208" customWidth="1"/>
    <col min="9990" max="9990" width="17.5703125" style="208" customWidth="1"/>
    <col min="9991" max="9991" width="33.140625" style="208" customWidth="1"/>
    <col min="9992" max="10004" width="0" style="208" hidden="1" customWidth="1"/>
    <col min="10005" max="10241" width="8.85546875" style="208"/>
    <col min="10242" max="10242" width="12.5703125" style="208" customWidth="1"/>
    <col min="10243" max="10243" width="49.5703125" style="208" customWidth="1"/>
    <col min="10244" max="10244" width="28" style="208" customWidth="1"/>
    <col min="10245" max="10245" width="16.85546875" style="208" customWidth="1"/>
    <col min="10246" max="10246" width="17.5703125" style="208" customWidth="1"/>
    <col min="10247" max="10247" width="33.140625" style="208" customWidth="1"/>
    <col min="10248" max="10260" width="0" style="208" hidden="1" customWidth="1"/>
    <col min="10261" max="10497" width="8.85546875" style="208"/>
    <col min="10498" max="10498" width="12.5703125" style="208" customWidth="1"/>
    <col min="10499" max="10499" width="49.5703125" style="208" customWidth="1"/>
    <col min="10500" max="10500" width="28" style="208" customWidth="1"/>
    <col min="10501" max="10501" width="16.85546875" style="208" customWidth="1"/>
    <col min="10502" max="10502" width="17.5703125" style="208" customWidth="1"/>
    <col min="10503" max="10503" width="33.140625" style="208" customWidth="1"/>
    <col min="10504" max="10516" width="0" style="208" hidden="1" customWidth="1"/>
    <col min="10517" max="10753" width="8.85546875" style="208"/>
    <col min="10754" max="10754" width="12.5703125" style="208" customWidth="1"/>
    <col min="10755" max="10755" width="49.5703125" style="208" customWidth="1"/>
    <col min="10756" max="10756" width="28" style="208" customWidth="1"/>
    <col min="10757" max="10757" width="16.85546875" style="208" customWidth="1"/>
    <col min="10758" max="10758" width="17.5703125" style="208" customWidth="1"/>
    <col min="10759" max="10759" width="33.140625" style="208" customWidth="1"/>
    <col min="10760" max="10772" width="0" style="208" hidden="1" customWidth="1"/>
    <col min="10773" max="11009" width="8.85546875" style="208"/>
    <col min="11010" max="11010" width="12.5703125" style="208" customWidth="1"/>
    <col min="11011" max="11011" width="49.5703125" style="208" customWidth="1"/>
    <col min="11012" max="11012" width="28" style="208" customWidth="1"/>
    <col min="11013" max="11013" width="16.85546875" style="208" customWidth="1"/>
    <col min="11014" max="11014" width="17.5703125" style="208" customWidth="1"/>
    <col min="11015" max="11015" width="33.140625" style="208" customWidth="1"/>
    <col min="11016" max="11028" width="0" style="208" hidden="1" customWidth="1"/>
    <col min="11029" max="11265" width="8.85546875" style="208"/>
    <col min="11266" max="11266" width="12.5703125" style="208" customWidth="1"/>
    <col min="11267" max="11267" width="49.5703125" style="208" customWidth="1"/>
    <col min="11268" max="11268" width="28" style="208" customWidth="1"/>
    <col min="11269" max="11269" width="16.85546875" style="208" customWidth="1"/>
    <col min="11270" max="11270" width="17.5703125" style="208" customWidth="1"/>
    <col min="11271" max="11271" width="33.140625" style="208" customWidth="1"/>
    <col min="11272" max="11284" width="0" style="208" hidden="1" customWidth="1"/>
    <col min="11285" max="11521" width="8.85546875" style="208"/>
    <col min="11522" max="11522" width="12.5703125" style="208" customWidth="1"/>
    <col min="11523" max="11523" width="49.5703125" style="208" customWidth="1"/>
    <col min="11524" max="11524" width="28" style="208" customWidth="1"/>
    <col min="11525" max="11525" width="16.85546875" style="208" customWidth="1"/>
    <col min="11526" max="11526" width="17.5703125" style="208" customWidth="1"/>
    <col min="11527" max="11527" width="33.140625" style="208" customWidth="1"/>
    <col min="11528" max="11540" width="0" style="208" hidden="1" customWidth="1"/>
    <col min="11541" max="11777" width="8.85546875" style="208"/>
    <col min="11778" max="11778" width="12.5703125" style="208" customWidth="1"/>
    <col min="11779" max="11779" width="49.5703125" style="208" customWidth="1"/>
    <col min="11780" max="11780" width="28" style="208" customWidth="1"/>
    <col min="11781" max="11781" width="16.85546875" style="208" customWidth="1"/>
    <col min="11782" max="11782" width="17.5703125" style="208" customWidth="1"/>
    <col min="11783" max="11783" width="33.140625" style="208" customWidth="1"/>
    <col min="11784" max="11796" width="0" style="208" hidden="1" customWidth="1"/>
    <col min="11797" max="12033" width="8.85546875" style="208"/>
    <col min="12034" max="12034" width="12.5703125" style="208" customWidth="1"/>
    <col min="12035" max="12035" width="49.5703125" style="208" customWidth="1"/>
    <col min="12036" max="12036" width="28" style="208" customWidth="1"/>
    <col min="12037" max="12037" width="16.85546875" style="208" customWidth="1"/>
    <col min="12038" max="12038" width="17.5703125" style="208" customWidth="1"/>
    <col min="12039" max="12039" width="33.140625" style="208" customWidth="1"/>
    <col min="12040" max="12052" width="0" style="208" hidden="1" customWidth="1"/>
    <col min="12053" max="12289" width="8.85546875" style="208"/>
    <col min="12290" max="12290" width="12.5703125" style="208" customWidth="1"/>
    <col min="12291" max="12291" width="49.5703125" style="208" customWidth="1"/>
    <col min="12292" max="12292" width="28" style="208" customWidth="1"/>
    <col min="12293" max="12293" width="16.85546875" style="208" customWidth="1"/>
    <col min="12294" max="12294" width="17.5703125" style="208" customWidth="1"/>
    <col min="12295" max="12295" width="33.140625" style="208" customWidth="1"/>
    <col min="12296" max="12308" width="0" style="208" hidden="1" customWidth="1"/>
    <col min="12309" max="12545" width="8.85546875" style="208"/>
    <col min="12546" max="12546" width="12.5703125" style="208" customWidth="1"/>
    <col min="12547" max="12547" width="49.5703125" style="208" customWidth="1"/>
    <col min="12548" max="12548" width="28" style="208" customWidth="1"/>
    <col min="12549" max="12549" width="16.85546875" style="208" customWidth="1"/>
    <col min="12550" max="12550" width="17.5703125" style="208" customWidth="1"/>
    <col min="12551" max="12551" width="33.140625" style="208" customWidth="1"/>
    <col min="12552" max="12564" width="0" style="208" hidden="1" customWidth="1"/>
    <col min="12565" max="12801" width="8.85546875" style="208"/>
    <col min="12802" max="12802" width="12.5703125" style="208" customWidth="1"/>
    <col min="12803" max="12803" width="49.5703125" style="208" customWidth="1"/>
    <col min="12804" max="12804" width="28" style="208" customWidth="1"/>
    <col min="12805" max="12805" width="16.85546875" style="208" customWidth="1"/>
    <col min="12806" max="12806" width="17.5703125" style="208" customWidth="1"/>
    <col min="12807" max="12807" width="33.140625" style="208" customWidth="1"/>
    <col min="12808" max="12820" width="0" style="208" hidden="1" customWidth="1"/>
    <col min="12821" max="13057" width="8.85546875" style="208"/>
    <col min="13058" max="13058" width="12.5703125" style="208" customWidth="1"/>
    <col min="13059" max="13059" width="49.5703125" style="208" customWidth="1"/>
    <col min="13060" max="13060" width="28" style="208" customWidth="1"/>
    <col min="13061" max="13061" width="16.85546875" style="208" customWidth="1"/>
    <col min="13062" max="13062" width="17.5703125" style="208" customWidth="1"/>
    <col min="13063" max="13063" width="33.140625" style="208" customWidth="1"/>
    <col min="13064" max="13076" width="0" style="208" hidden="1" customWidth="1"/>
    <col min="13077" max="13313" width="8.85546875" style="208"/>
    <col min="13314" max="13314" width="12.5703125" style="208" customWidth="1"/>
    <col min="13315" max="13315" width="49.5703125" style="208" customWidth="1"/>
    <col min="13316" max="13316" width="28" style="208" customWidth="1"/>
    <col min="13317" max="13317" width="16.85546875" style="208" customWidth="1"/>
    <col min="13318" max="13318" width="17.5703125" style="208" customWidth="1"/>
    <col min="13319" max="13319" width="33.140625" style="208" customWidth="1"/>
    <col min="13320" max="13332" width="0" style="208" hidden="1" customWidth="1"/>
    <col min="13333" max="13569" width="8.85546875" style="208"/>
    <col min="13570" max="13570" width="12.5703125" style="208" customWidth="1"/>
    <col min="13571" max="13571" width="49.5703125" style="208" customWidth="1"/>
    <col min="13572" max="13572" width="28" style="208" customWidth="1"/>
    <col min="13573" max="13573" width="16.85546875" style="208" customWidth="1"/>
    <col min="13574" max="13574" width="17.5703125" style="208" customWidth="1"/>
    <col min="13575" max="13575" width="33.140625" style="208" customWidth="1"/>
    <col min="13576" max="13588" width="0" style="208" hidden="1" customWidth="1"/>
    <col min="13589" max="13825" width="8.85546875" style="208"/>
    <col min="13826" max="13826" width="12.5703125" style="208" customWidth="1"/>
    <col min="13827" max="13827" width="49.5703125" style="208" customWidth="1"/>
    <col min="13828" max="13828" width="28" style="208" customWidth="1"/>
    <col min="13829" max="13829" width="16.85546875" style="208" customWidth="1"/>
    <col min="13830" max="13830" width="17.5703125" style="208" customWidth="1"/>
    <col min="13831" max="13831" width="33.140625" style="208" customWidth="1"/>
    <col min="13832" max="13844" width="0" style="208" hidden="1" customWidth="1"/>
    <col min="13845" max="14081" width="8.85546875" style="208"/>
    <col min="14082" max="14082" width="12.5703125" style="208" customWidth="1"/>
    <col min="14083" max="14083" width="49.5703125" style="208" customWidth="1"/>
    <col min="14084" max="14084" width="28" style="208" customWidth="1"/>
    <col min="14085" max="14085" width="16.85546875" style="208" customWidth="1"/>
    <col min="14086" max="14086" width="17.5703125" style="208" customWidth="1"/>
    <col min="14087" max="14087" width="33.140625" style="208" customWidth="1"/>
    <col min="14088" max="14100" width="0" style="208" hidden="1" customWidth="1"/>
    <col min="14101" max="14337" width="8.85546875" style="208"/>
    <col min="14338" max="14338" width="12.5703125" style="208" customWidth="1"/>
    <col min="14339" max="14339" width="49.5703125" style="208" customWidth="1"/>
    <col min="14340" max="14340" width="28" style="208" customWidth="1"/>
    <col min="14341" max="14341" width="16.85546875" style="208" customWidth="1"/>
    <col min="14342" max="14342" width="17.5703125" style="208" customWidth="1"/>
    <col min="14343" max="14343" width="33.140625" style="208" customWidth="1"/>
    <col min="14344" max="14356" width="0" style="208" hidden="1" customWidth="1"/>
    <col min="14357" max="14593" width="8.85546875" style="208"/>
    <col min="14594" max="14594" width="12.5703125" style="208" customWidth="1"/>
    <col min="14595" max="14595" width="49.5703125" style="208" customWidth="1"/>
    <col min="14596" max="14596" width="28" style="208" customWidth="1"/>
    <col min="14597" max="14597" width="16.85546875" style="208" customWidth="1"/>
    <col min="14598" max="14598" width="17.5703125" style="208" customWidth="1"/>
    <col min="14599" max="14599" width="33.140625" style="208" customWidth="1"/>
    <col min="14600" max="14612" width="0" style="208" hidden="1" customWidth="1"/>
    <col min="14613" max="14849" width="8.85546875" style="208"/>
    <col min="14850" max="14850" width="12.5703125" style="208" customWidth="1"/>
    <col min="14851" max="14851" width="49.5703125" style="208" customWidth="1"/>
    <col min="14852" max="14852" width="28" style="208" customWidth="1"/>
    <col min="14853" max="14853" width="16.85546875" style="208" customWidth="1"/>
    <col min="14854" max="14854" width="17.5703125" style="208" customWidth="1"/>
    <col min="14855" max="14855" width="33.140625" style="208" customWidth="1"/>
    <col min="14856" max="14868" width="0" style="208" hidden="1" customWidth="1"/>
    <col min="14869" max="15105" width="8.85546875" style="208"/>
    <col min="15106" max="15106" width="12.5703125" style="208" customWidth="1"/>
    <col min="15107" max="15107" width="49.5703125" style="208" customWidth="1"/>
    <col min="15108" max="15108" width="28" style="208" customWidth="1"/>
    <col min="15109" max="15109" width="16.85546875" style="208" customWidth="1"/>
    <col min="15110" max="15110" width="17.5703125" style="208" customWidth="1"/>
    <col min="15111" max="15111" width="33.140625" style="208" customWidth="1"/>
    <col min="15112" max="15124" width="0" style="208" hidden="1" customWidth="1"/>
    <col min="15125" max="15361" width="8.85546875" style="208"/>
    <col min="15362" max="15362" width="12.5703125" style="208" customWidth="1"/>
    <col min="15363" max="15363" width="49.5703125" style="208" customWidth="1"/>
    <col min="15364" max="15364" width="28" style="208" customWidth="1"/>
    <col min="15365" max="15365" width="16.85546875" style="208" customWidth="1"/>
    <col min="15366" max="15366" width="17.5703125" style="208" customWidth="1"/>
    <col min="15367" max="15367" width="33.140625" style="208" customWidth="1"/>
    <col min="15368" max="15380" width="0" style="208" hidden="1" customWidth="1"/>
    <col min="15381" max="15617" width="8.85546875" style="208"/>
    <col min="15618" max="15618" width="12.5703125" style="208" customWidth="1"/>
    <col min="15619" max="15619" width="49.5703125" style="208" customWidth="1"/>
    <col min="15620" max="15620" width="28" style="208" customWidth="1"/>
    <col min="15621" max="15621" width="16.85546875" style="208" customWidth="1"/>
    <col min="15622" max="15622" width="17.5703125" style="208" customWidth="1"/>
    <col min="15623" max="15623" width="33.140625" style="208" customWidth="1"/>
    <col min="15624" max="15636" width="0" style="208" hidden="1" customWidth="1"/>
    <col min="15637" max="15873" width="8.85546875" style="208"/>
    <col min="15874" max="15874" width="12.5703125" style="208" customWidth="1"/>
    <col min="15875" max="15875" width="49.5703125" style="208" customWidth="1"/>
    <col min="15876" max="15876" width="28" style="208" customWidth="1"/>
    <col min="15877" max="15877" width="16.85546875" style="208" customWidth="1"/>
    <col min="15878" max="15878" width="17.5703125" style="208" customWidth="1"/>
    <col min="15879" max="15879" width="33.140625" style="208" customWidth="1"/>
    <col min="15880" max="15892" width="0" style="208" hidden="1" customWidth="1"/>
    <col min="15893" max="16129" width="8.85546875" style="208"/>
    <col min="16130" max="16130" width="12.5703125" style="208" customWidth="1"/>
    <col min="16131" max="16131" width="49.5703125" style="208" customWidth="1"/>
    <col min="16132" max="16132" width="28" style="208" customWidth="1"/>
    <col min="16133" max="16133" width="16.85546875" style="208" customWidth="1"/>
    <col min="16134" max="16134" width="17.5703125" style="208" customWidth="1"/>
    <col min="16135" max="16135" width="33.140625" style="208" customWidth="1"/>
    <col min="16136" max="16148" width="0" style="208" hidden="1" customWidth="1"/>
    <col min="16149" max="16384" width="8.85546875" style="208"/>
  </cols>
  <sheetData>
    <row r="1" spans="1:6">
      <c r="B1" s="471" t="s">
        <v>236</v>
      </c>
      <c r="C1" s="471"/>
      <c r="D1" s="471"/>
      <c r="E1" s="471"/>
      <c r="F1" s="471"/>
    </row>
    <row r="2" spans="1:6" ht="35.25" customHeight="1">
      <c r="B2" s="517" t="s">
        <v>88</v>
      </c>
      <c r="C2" s="518"/>
      <c r="D2" s="518"/>
      <c r="E2" s="518"/>
      <c r="F2" s="519"/>
    </row>
    <row r="4" spans="1:6" s="209" customFormat="1" ht="18">
      <c r="A4" s="550" t="s">
        <v>89</v>
      </c>
      <c r="B4" s="550"/>
      <c r="C4" s="550"/>
      <c r="D4" s="550"/>
      <c r="E4" s="550"/>
      <c r="F4" s="550"/>
    </row>
    <row r="5" spans="1:6" s="209" customFormat="1" ht="15.75">
      <c r="A5" s="210"/>
      <c r="B5" s="551" t="s">
        <v>90</v>
      </c>
      <c r="C5" s="551"/>
      <c r="D5" s="551"/>
      <c r="E5" s="551"/>
      <c r="F5" s="551"/>
    </row>
    <row r="6" spans="1:6" s="209" customFormat="1" ht="15">
      <c r="A6" s="210"/>
      <c r="B6" s="552" t="s">
        <v>91</v>
      </c>
      <c r="C6" s="552"/>
      <c r="D6" s="211" t="s">
        <v>92</v>
      </c>
      <c r="E6" s="553" t="s">
        <v>93</v>
      </c>
      <c r="F6" s="553"/>
    </row>
    <row r="7" spans="1:6" s="209" customFormat="1" ht="15">
      <c r="A7" s="210"/>
      <c r="B7" s="548" t="s">
        <v>229</v>
      </c>
      <c r="C7" s="548"/>
      <c r="D7" s="212"/>
      <c r="E7" s="549"/>
      <c r="F7" s="549"/>
    </row>
    <row r="8" spans="1:6" s="209" customFormat="1" ht="16.5" thickBot="1">
      <c r="A8" s="210"/>
      <c r="B8" s="536" t="s">
        <v>94</v>
      </c>
      <c r="C8" s="536"/>
      <c r="D8" s="536"/>
      <c r="E8" s="536"/>
      <c r="F8" s="536"/>
    </row>
    <row r="9" spans="1:6" s="209" customFormat="1" ht="15">
      <c r="A9" s="210"/>
      <c r="B9" s="213" t="s">
        <v>95</v>
      </c>
      <c r="C9" s="213"/>
      <c r="D9" s="213" t="s">
        <v>96</v>
      </c>
      <c r="E9" s="214"/>
      <c r="F9" s="215" t="s">
        <v>97</v>
      </c>
    </row>
    <row r="10" spans="1:6" s="209" customFormat="1" ht="15.75" thickBot="1">
      <c r="A10" s="210"/>
      <c r="B10" s="537"/>
      <c r="C10" s="538"/>
      <c r="D10" s="539"/>
      <c r="E10" s="540"/>
      <c r="F10" s="216"/>
    </row>
    <row r="11" spans="1:6" s="209" customFormat="1" ht="15">
      <c r="A11" s="210"/>
      <c r="B11" s="217"/>
      <c r="C11" s="218"/>
      <c r="D11" s="219" t="s">
        <v>98</v>
      </c>
      <c r="E11" s="214"/>
      <c r="F11" s="215"/>
    </row>
    <row r="12" spans="1:6" s="209" customFormat="1" ht="13.15" customHeight="1" thickBot="1">
      <c r="A12" s="210"/>
      <c r="B12" s="220"/>
      <c r="C12" s="221" t="s">
        <v>99</v>
      </c>
      <c r="D12" s="541" t="s">
        <v>100</v>
      </c>
      <c r="E12" s="542"/>
      <c r="F12" s="542"/>
    </row>
    <row r="13" spans="1:6" s="209" customFormat="1" ht="15">
      <c r="A13" s="210"/>
      <c r="B13" s="222"/>
      <c r="C13" s="223"/>
      <c r="D13" s="219" t="s">
        <v>101</v>
      </c>
      <c r="E13" s="224"/>
      <c r="F13" s="225"/>
    </row>
    <row r="14" spans="1:6" s="209" customFormat="1" ht="33" customHeight="1">
      <c r="A14" s="210"/>
      <c r="B14" s="220"/>
      <c r="C14" s="385" t="s">
        <v>102</v>
      </c>
      <c r="D14" s="543" t="s">
        <v>238</v>
      </c>
      <c r="E14" s="544"/>
      <c r="F14" s="544"/>
    </row>
    <row r="15" spans="1:6" s="209" customFormat="1" ht="15">
      <c r="A15" s="210"/>
      <c r="B15" s="547" t="s">
        <v>105</v>
      </c>
      <c r="C15" s="547"/>
      <c r="D15" s="386"/>
      <c r="E15" s="387"/>
      <c r="F15" s="388"/>
    </row>
    <row r="16" spans="1:6" s="209" customFormat="1" ht="15">
      <c r="A16" s="210"/>
      <c r="B16" s="545">
        <v>1100</v>
      </c>
      <c r="C16" s="545"/>
      <c r="D16" s="546"/>
      <c r="E16" s="546"/>
      <c r="F16" s="546"/>
    </row>
    <row r="17" spans="2:7">
      <c r="B17" s="489" t="s">
        <v>107</v>
      </c>
      <c r="C17" s="489"/>
      <c r="D17" s="489"/>
      <c r="E17" s="489"/>
      <c r="F17" s="489"/>
    </row>
    <row r="18" spans="2:7">
      <c r="B18" s="229">
        <v>1</v>
      </c>
      <c r="C18" s="472" t="s">
        <v>108</v>
      </c>
      <c r="D18" s="473"/>
      <c r="E18" s="474"/>
      <c r="F18" s="230" t="s">
        <v>109</v>
      </c>
    </row>
    <row r="19" spans="2:7">
      <c r="B19" s="229" t="s">
        <v>110</v>
      </c>
      <c r="C19" s="231" t="s">
        <v>111</v>
      </c>
      <c r="D19" s="232"/>
      <c r="E19" s="229" t="s">
        <v>20</v>
      </c>
      <c r="F19" s="233">
        <v>1281.44</v>
      </c>
    </row>
    <row r="20" spans="2:7">
      <c r="B20" s="229" t="s">
        <v>112</v>
      </c>
      <c r="C20" s="231" t="s">
        <v>113</v>
      </c>
      <c r="D20" s="232"/>
      <c r="E20" s="234"/>
      <c r="F20" s="235">
        <f>E20*F19</f>
        <v>0</v>
      </c>
    </row>
    <row r="21" spans="2:7" ht="15">
      <c r="B21" s="229" t="s">
        <v>114</v>
      </c>
      <c r="C21" s="231" t="s">
        <v>115</v>
      </c>
      <c r="D21" s="232"/>
      <c r="E21" s="236">
        <v>0.4</v>
      </c>
      <c r="F21" s="235">
        <f>E21*B16</f>
        <v>440</v>
      </c>
    </row>
    <row r="22" spans="2:7" ht="15">
      <c r="B22" s="229" t="s">
        <v>116</v>
      </c>
      <c r="C22" s="231" t="s">
        <v>117</v>
      </c>
      <c r="D22" s="232"/>
      <c r="E22" s="236"/>
      <c r="F22" s="235">
        <v>0</v>
      </c>
    </row>
    <row r="23" spans="2:7" ht="15">
      <c r="B23" s="229" t="s">
        <v>118</v>
      </c>
      <c r="C23" s="231" t="s">
        <v>119</v>
      </c>
      <c r="D23" s="232"/>
      <c r="E23" s="236"/>
      <c r="F23" s="235">
        <v>0</v>
      </c>
    </row>
    <row r="24" spans="2:7" ht="15">
      <c r="B24" s="229" t="s">
        <v>120</v>
      </c>
      <c r="C24" s="231" t="s">
        <v>121</v>
      </c>
      <c r="D24" s="232"/>
      <c r="E24" s="237"/>
      <c r="F24" s="235">
        <v>0</v>
      </c>
    </row>
    <row r="25" spans="2:7" ht="15">
      <c r="B25" s="229" t="s">
        <v>122</v>
      </c>
      <c r="C25" s="231" t="s">
        <v>123</v>
      </c>
      <c r="D25" s="232"/>
      <c r="E25" s="237"/>
      <c r="F25" s="235">
        <v>0</v>
      </c>
    </row>
    <row r="26" spans="2:7" ht="15">
      <c r="B26" s="472" t="s">
        <v>124</v>
      </c>
      <c r="C26" s="473"/>
      <c r="D26" s="474"/>
      <c r="E26" s="236"/>
      <c r="F26" s="230">
        <f>TRUNC(SUM(F19:F25),2)</f>
        <v>1721.44</v>
      </c>
    </row>
    <row r="27" spans="2:7">
      <c r="B27" s="238"/>
      <c r="C27" s="238"/>
      <c r="D27" s="238"/>
      <c r="E27" s="238"/>
      <c r="F27" s="239"/>
      <c r="G27" s="240"/>
    </row>
    <row r="28" spans="2:7">
      <c r="B28" s="489" t="s">
        <v>125</v>
      </c>
      <c r="C28" s="489"/>
      <c r="D28" s="489"/>
      <c r="E28" s="489"/>
      <c r="F28" s="489"/>
    </row>
    <row r="29" spans="2:7">
      <c r="B29" s="472" t="s">
        <v>126</v>
      </c>
      <c r="C29" s="473"/>
      <c r="D29" s="474"/>
      <c r="E29" s="229" t="s">
        <v>20</v>
      </c>
      <c r="F29" s="230" t="s">
        <v>109</v>
      </c>
    </row>
    <row r="30" spans="2:7">
      <c r="B30" s="229" t="s">
        <v>110</v>
      </c>
      <c r="C30" s="231" t="s">
        <v>127</v>
      </c>
      <c r="D30" s="232"/>
      <c r="E30" s="241">
        <v>8.3299999999999999E-2</v>
      </c>
      <c r="F30" s="242">
        <f>$F$26*E30</f>
        <v>143.39595199999999</v>
      </c>
    </row>
    <row r="31" spans="2:7">
      <c r="B31" s="229" t="s">
        <v>112</v>
      </c>
      <c r="C31" s="231" t="s">
        <v>128</v>
      </c>
      <c r="D31" s="232"/>
      <c r="E31" s="241">
        <v>0.121</v>
      </c>
      <c r="F31" s="242">
        <f>E31*F26</f>
        <v>208.29424</v>
      </c>
    </row>
    <row r="32" spans="2:7" ht="26.25" customHeight="1">
      <c r="B32" s="243" t="s">
        <v>114</v>
      </c>
      <c r="C32" s="490" t="s">
        <v>129</v>
      </c>
      <c r="D32" s="491"/>
      <c r="E32" s="244">
        <f>E44*E33</f>
        <v>7.518240000000001E-2</v>
      </c>
      <c r="F32" s="242">
        <f>SUM(F30:F31)*E32</f>
        <v>26.440912691020806</v>
      </c>
    </row>
    <row r="33" spans="2:8">
      <c r="B33" s="472" t="s">
        <v>130</v>
      </c>
      <c r="C33" s="473"/>
      <c r="D33" s="474"/>
      <c r="E33" s="245">
        <f>TRUNC(SUM(E30:E31),4)</f>
        <v>0.20430000000000001</v>
      </c>
      <c r="F33" s="230">
        <f>SUM(F30:F32)</f>
        <v>378.13110469102082</v>
      </c>
    </row>
    <row r="34" spans="2:8">
      <c r="B34" s="484"/>
      <c r="C34" s="484"/>
      <c r="D34" s="484"/>
      <c r="E34" s="484"/>
      <c r="F34" s="484"/>
    </row>
    <row r="35" spans="2:8">
      <c r="B35" s="492" t="s">
        <v>131</v>
      </c>
      <c r="C35" s="493"/>
      <c r="D35" s="494"/>
      <c r="E35" s="229" t="s">
        <v>20</v>
      </c>
      <c r="F35" s="230" t="s">
        <v>109</v>
      </c>
      <c r="G35" s="246"/>
      <c r="H35" s="247"/>
    </row>
    <row r="36" spans="2:8">
      <c r="B36" s="229" t="s">
        <v>110</v>
      </c>
      <c r="C36" s="231" t="s">
        <v>132</v>
      </c>
      <c r="D36" s="232"/>
      <c r="E36" s="248">
        <v>0.2</v>
      </c>
      <c r="F36" s="235">
        <f t="shared" ref="F36:F43" si="0">E36*$F$26</f>
        <v>344.28800000000001</v>
      </c>
      <c r="G36" s="249"/>
      <c r="H36" s="247"/>
    </row>
    <row r="37" spans="2:8">
      <c r="B37" s="229" t="s">
        <v>112</v>
      </c>
      <c r="C37" s="231" t="s">
        <v>133</v>
      </c>
      <c r="D37" s="232"/>
      <c r="E37" s="248">
        <v>2.5000000000000001E-2</v>
      </c>
      <c r="F37" s="235">
        <f t="shared" si="0"/>
        <v>43.036000000000001</v>
      </c>
      <c r="G37" s="246"/>
    </row>
    <row r="38" spans="2:8">
      <c r="B38" s="229" t="s">
        <v>114</v>
      </c>
      <c r="C38" s="231" t="s">
        <v>134</v>
      </c>
      <c r="D38" s="232"/>
      <c r="E38" s="248">
        <v>0.03</v>
      </c>
      <c r="F38" s="235">
        <f t="shared" si="0"/>
        <v>51.6432</v>
      </c>
      <c r="G38" s="246"/>
    </row>
    <row r="39" spans="2:8">
      <c r="B39" s="229" t="s">
        <v>116</v>
      </c>
      <c r="C39" s="231" t="s">
        <v>135</v>
      </c>
      <c r="D39" s="232"/>
      <c r="E39" s="248">
        <v>1.4999999999999999E-2</v>
      </c>
      <c r="F39" s="235">
        <f t="shared" si="0"/>
        <v>25.8216</v>
      </c>
    </row>
    <row r="40" spans="2:8">
      <c r="B40" s="229" t="s">
        <v>118</v>
      </c>
      <c r="C40" s="231" t="s">
        <v>136</v>
      </c>
      <c r="D40" s="232"/>
      <c r="E40" s="248">
        <v>0.01</v>
      </c>
      <c r="F40" s="235">
        <f t="shared" si="0"/>
        <v>17.214400000000001</v>
      </c>
    </row>
    <row r="41" spans="2:8">
      <c r="B41" s="229" t="s">
        <v>120</v>
      </c>
      <c r="C41" s="231" t="s">
        <v>137</v>
      </c>
      <c r="D41" s="232"/>
      <c r="E41" s="248">
        <v>6.0000000000000001E-3</v>
      </c>
      <c r="F41" s="235">
        <f t="shared" si="0"/>
        <v>10.32864</v>
      </c>
    </row>
    <row r="42" spans="2:8">
      <c r="B42" s="229" t="s">
        <v>122</v>
      </c>
      <c r="C42" s="231" t="s">
        <v>138</v>
      </c>
      <c r="D42" s="232"/>
      <c r="E42" s="248">
        <v>2E-3</v>
      </c>
      <c r="F42" s="235">
        <f t="shared" si="0"/>
        <v>3.4428800000000002</v>
      </c>
    </row>
    <row r="43" spans="2:8">
      <c r="B43" s="229" t="s">
        <v>139</v>
      </c>
      <c r="C43" s="231" t="s">
        <v>140</v>
      </c>
      <c r="D43" s="232"/>
      <c r="E43" s="248">
        <v>0.08</v>
      </c>
      <c r="F43" s="235">
        <f t="shared" si="0"/>
        <v>137.71520000000001</v>
      </c>
    </row>
    <row r="44" spans="2:8">
      <c r="B44" s="472" t="s">
        <v>141</v>
      </c>
      <c r="C44" s="473"/>
      <c r="D44" s="474"/>
      <c r="E44" s="250">
        <f>SUM(E36:E43)</f>
        <v>0.36800000000000005</v>
      </c>
      <c r="F44" s="230">
        <f>TRUNC(SUM(F36:F43),2)</f>
        <v>633.48</v>
      </c>
      <c r="G44" s="251"/>
    </row>
    <row r="45" spans="2:8">
      <c r="B45" s="495"/>
      <c r="C45" s="496"/>
      <c r="D45" s="496"/>
      <c r="E45" s="496"/>
      <c r="F45" s="497"/>
    </row>
    <row r="46" spans="2:8">
      <c r="B46" s="492" t="s">
        <v>142</v>
      </c>
      <c r="C46" s="493"/>
      <c r="D46" s="494"/>
      <c r="E46" s="245" t="s">
        <v>143</v>
      </c>
      <c r="F46" s="230" t="s">
        <v>109</v>
      </c>
    </row>
    <row r="47" spans="2:8">
      <c r="B47" s="229" t="s">
        <v>110</v>
      </c>
      <c r="C47" s="231" t="s">
        <v>144</v>
      </c>
      <c r="D47" s="232"/>
      <c r="E47" s="252">
        <v>0</v>
      </c>
      <c r="F47" s="235">
        <f>E47*15</f>
        <v>0</v>
      </c>
      <c r="G47" s="253"/>
    </row>
    <row r="48" spans="2:8">
      <c r="B48" s="229" t="s">
        <v>112</v>
      </c>
      <c r="C48" s="231" t="s">
        <v>145</v>
      </c>
      <c r="D48" s="232"/>
      <c r="E48" s="252">
        <v>0</v>
      </c>
      <c r="F48" s="235">
        <f>E48*15</f>
        <v>0</v>
      </c>
      <c r="G48" s="253"/>
    </row>
    <row r="49" spans="2:6">
      <c r="B49" s="229" t="s">
        <v>114</v>
      </c>
      <c r="C49" s="231" t="s">
        <v>146</v>
      </c>
      <c r="D49" s="232"/>
      <c r="E49" s="252">
        <v>0</v>
      </c>
      <c r="F49" s="235">
        <f>E49</f>
        <v>0</v>
      </c>
    </row>
    <row r="50" spans="2:6">
      <c r="B50" s="229" t="s">
        <v>116</v>
      </c>
      <c r="C50" s="231" t="s">
        <v>147</v>
      </c>
      <c r="D50" s="232"/>
      <c r="E50" s="252">
        <v>7.72</v>
      </c>
      <c r="F50" s="235">
        <f>E50</f>
        <v>7.72</v>
      </c>
    </row>
    <row r="51" spans="2:6">
      <c r="B51" s="472" t="s">
        <v>148</v>
      </c>
      <c r="C51" s="473"/>
      <c r="D51" s="473"/>
      <c r="E51" s="254"/>
      <c r="F51" s="230">
        <f>TRUNC(SUM(F47:F50),2)</f>
        <v>7.72</v>
      </c>
    </row>
    <row r="52" spans="2:6">
      <c r="B52" s="255"/>
      <c r="C52" s="255"/>
      <c r="D52" s="255"/>
      <c r="E52" s="256"/>
      <c r="F52" s="257"/>
    </row>
    <row r="53" spans="2:6">
      <c r="B53" s="258" t="s">
        <v>149</v>
      </c>
      <c r="C53" s="259"/>
      <c r="D53" s="259"/>
      <c r="E53" s="260"/>
      <c r="F53" s="261"/>
    </row>
    <row r="54" spans="2:6">
      <c r="B54" s="472" t="s">
        <v>150</v>
      </c>
      <c r="C54" s="473"/>
      <c r="D54" s="473"/>
      <c r="E54" s="474"/>
      <c r="F54" s="230" t="s">
        <v>109</v>
      </c>
    </row>
    <row r="55" spans="2:6">
      <c r="B55" s="229" t="s">
        <v>151</v>
      </c>
      <c r="C55" s="231" t="s">
        <v>152</v>
      </c>
      <c r="D55" s="232"/>
      <c r="E55" s="262"/>
      <c r="F55" s="235">
        <f>F33</f>
        <v>378.13110469102082</v>
      </c>
    </row>
    <row r="56" spans="2:6">
      <c r="B56" s="229" t="s">
        <v>153</v>
      </c>
      <c r="C56" s="231" t="s">
        <v>154</v>
      </c>
      <c r="D56" s="232"/>
      <c r="E56" s="262"/>
      <c r="F56" s="235">
        <f>F44</f>
        <v>633.48</v>
      </c>
    </row>
    <row r="57" spans="2:6">
      <c r="B57" s="229" t="s">
        <v>155</v>
      </c>
      <c r="C57" s="231" t="s">
        <v>156</v>
      </c>
      <c r="D57" s="232"/>
      <c r="E57" s="262"/>
      <c r="F57" s="235">
        <f>F51</f>
        <v>7.72</v>
      </c>
    </row>
    <row r="58" spans="2:6">
      <c r="B58" s="472" t="s">
        <v>157</v>
      </c>
      <c r="C58" s="473"/>
      <c r="D58" s="473"/>
      <c r="E58" s="263"/>
      <c r="F58" s="264">
        <f>TRUNC(SUM(F55:F57),2)</f>
        <v>1019.33</v>
      </c>
    </row>
    <row r="59" spans="2:6">
      <c r="B59" s="484"/>
      <c r="C59" s="484"/>
      <c r="D59" s="484"/>
      <c r="E59" s="484"/>
      <c r="F59" s="484"/>
    </row>
    <row r="60" spans="2:6">
      <c r="B60" s="485" t="s">
        <v>158</v>
      </c>
      <c r="C60" s="486"/>
      <c r="D60" s="486"/>
      <c r="E60" s="486"/>
      <c r="F60" s="486"/>
    </row>
    <row r="61" spans="2:6">
      <c r="B61" s="229">
        <v>3</v>
      </c>
      <c r="C61" s="472" t="s">
        <v>159</v>
      </c>
      <c r="D61" s="474"/>
      <c r="E61" s="229" t="s">
        <v>20</v>
      </c>
      <c r="F61" s="230" t="s">
        <v>109</v>
      </c>
    </row>
    <row r="62" spans="2:6">
      <c r="B62" s="229" t="s">
        <v>110</v>
      </c>
      <c r="C62" s="231" t="s">
        <v>160</v>
      </c>
      <c r="D62" s="232"/>
      <c r="E62" s="241">
        <v>4.3099999999999999E-2</v>
      </c>
      <c r="F62" s="235">
        <f>$F$26*E62</f>
        <v>74.194063999999997</v>
      </c>
    </row>
    <row r="63" spans="2:6">
      <c r="B63" s="229" t="s">
        <v>112</v>
      </c>
      <c r="C63" s="231" t="s">
        <v>161</v>
      </c>
      <c r="D63" s="232"/>
      <c r="E63" s="265">
        <f>E43*E62</f>
        <v>3.4480000000000001E-3</v>
      </c>
      <c r="F63" s="235">
        <f>E63*F26</f>
        <v>5.9355251200000003</v>
      </c>
    </row>
    <row r="64" spans="2:6">
      <c r="B64" s="229" t="s">
        <v>114</v>
      </c>
      <c r="C64" s="231" t="s">
        <v>162</v>
      </c>
      <c r="D64" s="232"/>
      <c r="E64" s="241">
        <f>E43*50%*E62</f>
        <v>1.7240000000000001E-3</v>
      </c>
      <c r="F64" s="235">
        <f>$F$26*E64</f>
        <v>2.9677625600000002</v>
      </c>
    </row>
    <row r="65" spans="2:6">
      <c r="B65" s="229" t="s">
        <v>116</v>
      </c>
      <c r="C65" s="231" t="s">
        <v>163</v>
      </c>
      <c r="D65" s="232"/>
      <c r="E65" s="241">
        <v>2.7699999999999999E-2</v>
      </c>
      <c r="F65" s="235">
        <f>$F$26*E65</f>
        <v>47.683888000000003</v>
      </c>
    </row>
    <row r="66" spans="2:6">
      <c r="B66" s="229" t="s">
        <v>118</v>
      </c>
      <c r="C66" s="231" t="s">
        <v>164</v>
      </c>
      <c r="D66" s="232"/>
      <c r="E66" s="266">
        <f>E44*E65</f>
        <v>1.0193600000000001E-2</v>
      </c>
      <c r="F66" s="235">
        <f>$F$26*E66</f>
        <v>17.547670784000001</v>
      </c>
    </row>
    <row r="67" spans="2:6">
      <c r="B67" s="229" t="s">
        <v>120</v>
      </c>
      <c r="C67" s="231" t="s">
        <v>165</v>
      </c>
      <c r="D67" s="232"/>
      <c r="E67" s="241">
        <f>E43*50%*E65</f>
        <v>1.108E-3</v>
      </c>
      <c r="F67" s="235">
        <f>E67*F26</f>
        <v>1.9073555200000001</v>
      </c>
    </row>
    <row r="68" spans="2:6">
      <c r="B68" s="472" t="s">
        <v>166</v>
      </c>
      <c r="C68" s="473"/>
      <c r="D68" s="474"/>
      <c r="E68" s="245">
        <f>TRUNC(SUM(E62:E67),4)</f>
        <v>8.72E-2</v>
      </c>
      <c r="F68" s="230">
        <f>TRUNC(SUM(F62:F67),2)</f>
        <v>150.22999999999999</v>
      </c>
    </row>
    <row r="69" spans="2:6">
      <c r="B69" s="473"/>
      <c r="C69" s="473"/>
      <c r="D69" s="473"/>
      <c r="E69" s="473"/>
      <c r="F69" s="473"/>
    </row>
    <row r="70" spans="2:6">
      <c r="B70" s="485" t="s">
        <v>167</v>
      </c>
      <c r="C70" s="486"/>
      <c r="D70" s="486"/>
      <c r="E70" s="486"/>
      <c r="F70" s="486"/>
    </row>
    <row r="71" spans="2:6">
      <c r="B71" s="472" t="s">
        <v>168</v>
      </c>
      <c r="C71" s="473"/>
      <c r="D71" s="474"/>
      <c r="E71" s="229" t="s">
        <v>20</v>
      </c>
      <c r="F71" s="230" t="s">
        <v>109</v>
      </c>
    </row>
    <row r="72" spans="2:6">
      <c r="B72" s="229" t="s">
        <v>110</v>
      </c>
      <c r="C72" s="231" t="s">
        <v>169</v>
      </c>
      <c r="D72" s="232"/>
      <c r="E72" s="241">
        <v>0.121</v>
      </c>
      <c r="F72" s="235">
        <f>($F$26*E72)/12</f>
        <v>17.357853333333335</v>
      </c>
    </row>
    <row r="73" spans="2:6">
      <c r="B73" s="229" t="s">
        <v>112</v>
      </c>
      <c r="C73" s="231" t="s">
        <v>170</v>
      </c>
      <c r="D73" s="232"/>
      <c r="E73" s="241">
        <v>6.7999999999999996E-3</v>
      </c>
      <c r="F73" s="235">
        <f t="shared" ref="F73:F76" si="1">$F$26*E73</f>
        <v>11.705791999999999</v>
      </c>
    </row>
    <row r="74" spans="2:6">
      <c r="B74" s="229" t="s">
        <v>114</v>
      </c>
      <c r="C74" s="231" t="s">
        <v>171</v>
      </c>
      <c r="D74" s="232"/>
      <c r="E74" s="241">
        <v>1.2999999999999999E-3</v>
      </c>
      <c r="F74" s="235">
        <f t="shared" si="1"/>
        <v>2.2378719999999999</v>
      </c>
    </row>
    <row r="75" spans="2:6">
      <c r="B75" s="229" t="s">
        <v>116</v>
      </c>
      <c r="C75" s="231" t="s">
        <v>172</v>
      </c>
      <c r="D75" s="232"/>
      <c r="E75" s="241">
        <v>6.4999999999999997E-3</v>
      </c>
      <c r="F75" s="235">
        <f t="shared" si="1"/>
        <v>11.189360000000001</v>
      </c>
    </row>
    <row r="76" spans="2:6">
      <c r="B76" s="229" t="s">
        <v>118</v>
      </c>
      <c r="C76" s="231" t="s">
        <v>173</v>
      </c>
      <c r="D76" s="232"/>
      <c r="E76" s="241">
        <v>0</v>
      </c>
      <c r="F76" s="235">
        <f t="shared" si="1"/>
        <v>0</v>
      </c>
    </row>
    <row r="77" spans="2:6">
      <c r="B77" s="229" t="s">
        <v>120</v>
      </c>
      <c r="C77" s="231" t="s">
        <v>174</v>
      </c>
      <c r="D77" s="232"/>
      <c r="E77" s="265">
        <f>E44</f>
        <v>0.36800000000000005</v>
      </c>
      <c r="F77" s="235">
        <f>SUM(F72:F76)*E77</f>
        <v>15.636642858666667</v>
      </c>
    </row>
    <row r="78" spans="2:6">
      <c r="B78" s="472" t="s">
        <v>175</v>
      </c>
      <c r="C78" s="473"/>
      <c r="D78" s="474"/>
      <c r="E78" s="245"/>
      <c r="F78" s="230">
        <f>TRUNC(SUM(F72:F77),2)</f>
        <v>58.12</v>
      </c>
    </row>
    <row r="79" spans="2:6">
      <c r="B79" s="484"/>
      <c r="C79" s="484"/>
      <c r="D79" s="484"/>
      <c r="E79" s="484"/>
      <c r="F79" s="484"/>
    </row>
    <row r="80" spans="2:6">
      <c r="B80" s="472" t="s">
        <v>176</v>
      </c>
      <c r="C80" s="473"/>
      <c r="D80" s="474"/>
      <c r="E80" s="229" t="s">
        <v>20</v>
      </c>
      <c r="F80" s="230" t="s">
        <v>109</v>
      </c>
    </row>
    <row r="81" spans="2:6">
      <c r="B81" s="229" t="s">
        <v>110</v>
      </c>
      <c r="C81" s="231" t="s">
        <v>177</v>
      </c>
      <c r="D81" s="232"/>
      <c r="E81" s="241">
        <v>0.05</v>
      </c>
      <c r="F81" s="235">
        <f t="shared" ref="F81:F82" si="2">$F$26*E81</f>
        <v>86.072000000000003</v>
      </c>
    </row>
    <row r="82" spans="2:6">
      <c r="B82" s="229" t="s">
        <v>112</v>
      </c>
      <c r="C82" s="231" t="s">
        <v>178</v>
      </c>
      <c r="D82" s="232"/>
      <c r="E82" s="265">
        <f>E77*E83</f>
        <v>1.8400000000000003E-2</v>
      </c>
      <c r="F82" s="235">
        <f t="shared" si="2"/>
        <v>31.674496000000005</v>
      </c>
    </row>
    <row r="83" spans="2:6">
      <c r="B83" s="472" t="s">
        <v>179</v>
      </c>
      <c r="C83" s="473"/>
      <c r="D83" s="474"/>
      <c r="E83" s="245">
        <f>TRUNC(SUM(E81),4)</f>
        <v>0.05</v>
      </c>
      <c r="F83" s="230">
        <f>TRUNC(SUM(F81:F82),2)</f>
        <v>117.74</v>
      </c>
    </row>
    <row r="84" spans="2:6">
      <c r="B84" s="484"/>
      <c r="C84" s="484"/>
      <c r="D84" s="484"/>
      <c r="E84" s="484"/>
      <c r="F84" s="484"/>
    </row>
    <row r="85" spans="2:6">
      <c r="B85" s="487" t="s">
        <v>180</v>
      </c>
      <c r="C85" s="488"/>
      <c r="D85" s="488"/>
      <c r="E85" s="488"/>
      <c r="F85" s="488"/>
    </row>
    <row r="86" spans="2:6">
      <c r="B86" s="472" t="s">
        <v>181</v>
      </c>
      <c r="C86" s="473"/>
      <c r="D86" s="473"/>
      <c r="E86" s="474"/>
      <c r="F86" s="230" t="s">
        <v>109</v>
      </c>
    </row>
    <row r="87" spans="2:6">
      <c r="B87" s="229" t="s">
        <v>182</v>
      </c>
      <c r="C87" s="231" t="s">
        <v>170</v>
      </c>
      <c r="D87" s="232"/>
      <c r="E87" s="262"/>
      <c r="F87" s="235">
        <f>F78</f>
        <v>58.12</v>
      </c>
    </row>
    <row r="88" spans="2:6">
      <c r="B88" s="229" t="s">
        <v>183</v>
      </c>
      <c r="C88" s="231" t="s">
        <v>184</v>
      </c>
      <c r="D88" s="232"/>
      <c r="E88" s="262"/>
      <c r="F88" s="235">
        <f>F83</f>
        <v>117.74</v>
      </c>
    </row>
    <row r="89" spans="2:6">
      <c r="B89" s="472" t="s">
        <v>185</v>
      </c>
      <c r="C89" s="473"/>
      <c r="D89" s="473"/>
      <c r="E89" s="474"/>
      <c r="F89" s="264">
        <f>TRUNC(SUM(F87:F88),2)</f>
        <v>175.86</v>
      </c>
    </row>
    <row r="90" spans="2:6">
      <c r="B90" s="484"/>
      <c r="C90" s="484"/>
      <c r="D90" s="484"/>
      <c r="E90" s="484"/>
      <c r="F90" s="484"/>
    </row>
    <row r="91" spans="2:6">
      <c r="B91" s="485" t="s">
        <v>186</v>
      </c>
      <c r="C91" s="486"/>
      <c r="D91" s="486"/>
      <c r="E91" s="486"/>
      <c r="F91" s="486"/>
    </row>
    <row r="92" spans="2:6">
      <c r="B92" s="229">
        <v>5</v>
      </c>
      <c r="C92" s="472" t="s">
        <v>187</v>
      </c>
      <c r="D92" s="474"/>
      <c r="E92" s="229"/>
      <c r="F92" s="230" t="s">
        <v>109</v>
      </c>
    </row>
    <row r="93" spans="2:6">
      <c r="B93" s="229" t="s">
        <v>110</v>
      </c>
      <c r="C93" s="231" t="s">
        <v>188</v>
      </c>
      <c r="D93" s="232"/>
      <c r="E93" s="234" t="s">
        <v>189</v>
      </c>
      <c r="F93" s="235">
        <v>0</v>
      </c>
    </row>
    <row r="94" spans="2:6">
      <c r="B94" s="229" t="s">
        <v>112</v>
      </c>
      <c r="C94" s="231" t="s">
        <v>190</v>
      </c>
      <c r="D94" s="232"/>
      <c r="E94" s="234" t="s">
        <v>189</v>
      </c>
      <c r="F94" s="235">
        <v>0</v>
      </c>
    </row>
    <row r="95" spans="2:6">
      <c r="B95" s="267" t="s">
        <v>114</v>
      </c>
      <c r="C95" s="231" t="s">
        <v>191</v>
      </c>
      <c r="D95" s="232"/>
      <c r="E95" s="234"/>
      <c r="F95" s="235">
        <v>0</v>
      </c>
    </row>
    <row r="96" spans="2:6">
      <c r="B96" s="472" t="s">
        <v>192</v>
      </c>
      <c r="C96" s="473"/>
      <c r="D96" s="474"/>
      <c r="E96" s="245" t="s">
        <v>189</v>
      </c>
      <c r="F96" s="230">
        <f>TRUNC(SUM(F93:F95),2)</f>
        <v>0</v>
      </c>
    </row>
    <row r="97" spans="2:7">
      <c r="B97" s="484"/>
      <c r="C97" s="484"/>
      <c r="D97" s="484"/>
      <c r="E97" s="484"/>
      <c r="F97" s="484"/>
    </row>
    <row r="98" spans="2:7">
      <c r="B98" s="485" t="s">
        <v>193</v>
      </c>
      <c r="C98" s="486"/>
      <c r="D98" s="486"/>
      <c r="E98" s="486"/>
      <c r="F98" s="486"/>
    </row>
    <row r="99" spans="2:7">
      <c r="B99" s="229">
        <v>6</v>
      </c>
      <c r="C99" s="472" t="s">
        <v>194</v>
      </c>
      <c r="D99" s="474"/>
      <c r="E99" s="243" t="s">
        <v>20</v>
      </c>
      <c r="F99" s="230" t="s">
        <v>109</v>
      </c>
    </row>
    <row r="100" spans="2:7">
      <c r="B100" s="229" t="s">
        <v>110</v>
      </c>
      <c r="C100" s="231" t="s">
        <v>195</v>
      </c>
      <c r="D100" s="232"/>
      <c r="E100" s="268">
        <v>0</v>
      </c>
      <c r="F100" s="235">
        <f>TRUNC(E100*F124,2)</f>
        <v>0</v>
      </c>
    </row>
    <row r="101" spans="2:7">
      <c r="B101" s="229" t="s">
        <v>112</v>
      </c>
      <c r="C101" s="231" t="s">
        <v>50</v>
      </c>
      <c r="D101" s="232"/>
      <c r="E101" s="268">
        <v>0</v>
      </c>
      <c r="F101" s="235">
        <f>TRUNC(E101*(F100+F124),2)</f>
        <v>0</v>
      </c>
    </row>
    <row r="102" spans="2:7" ht="15">
      <c r="B102" s="229" t="s">
        <v>114</v>
      </c>
      <c r="C102" s="269" t="s">
        <v>196</v>
      </c>
      <c r="D102" s="270"/>
      <c r="E102" s="271"/>
      <c r="F102" s="235"/>
    </row>
    <row r="103" spans="2:7" ht="15">
      <c r="B103" s="229" t="s">
        <v>197</v>
      </c>
      <c r="C103" s="231" t="s">
        <v>198</v>
      </c>
      <c r="D103" s="232"/>
      <c r="E103" s="272">
        <v>0</v>
      </c>
      <c r="F103" s="235">
        <f>TRUNC(E103*F113,2)</f>
        <v>0</v>
      </c>
    </row>
    <row r="104" spans="2:7" ht="15">
      <c r="B104" s="229" t="s">
        <v>199</v>
      </c>
      <c r="C104" s="231" t="s">
        <v>200</v>
      </c>
      <c r="D104" s="232"/>
      <c r="E104" s="272">
        <v>0</v>
      </c>
      <c r="F104" s="235">
        <f>TRUNC(E104*F113,2)</f>
        <v>0</v>
      </c>
    </row>
    <row r="105" spans="2:7" ht="15">
      <c r="B105" s="229" t="s">
        <v>201</v>
      </c>
      <c r="C105" s="231" t="s">
        <v>202</v>
      </c>
      <c r="D105" s="232"/>
      <c r="E105" s="272">
        <v>0</v>
      </c>
      <c r="F105" s="235">
        <f>TRUNC(E105*F113,2)</f>
        <v>0</v>
      </c>
    </row>
    <row r="106" spans="2:7" ht="15">
      <c r="B106" s="472" t="s">
        <v>203</v>
      </c>
      <c r="C106" s="473"/>
      <c r="D106" s="474"/>
      <c r="E106" s="271">
        <f>SUM(E100:E105)</f>
        <v>0</v>
      </c>
      <c r="F106" s="264">
        <f>TRUNC(SUM(F100:F105),2)</f>
        <v>0</v>
      </c>
    </row>
    <row r="107" spans="2:7">
      <c r="G107" s="273"/>
    </row>
    <row r="108" spans="2:7">
      <c r="B108" s="274" t="s">
        <v>204</v>
      </c>
      <c r="C108" s="275" t="s">
        <v>205</v>
      </c>
      <c r="D108" s="275"/>
      <c r="E108" s="276">
        <f>TRUNC(E103+E104+E105,4)</f>
        <v>0</v>
      </c>
      <c r="F108" s="277"/>
    </row>
    <row r="109" spans="2:7">
      <c r="B109" s="278"/>
      <c r="C109" s="279">
        <v>100</v>
      </c>
      <c r="D109" s="279"/>
      <c r="E109" s="280"/>
      <c r="F109" s="281"/>
    </row>
    <row r="110" spans="2:7">
      <c r="B110" s="282"/>
      <c r="C110" s="279"/>
      <c r="D110" s="279"/>
      <c r="E110" s="283"/>
      <c r="F110" s="284"/>
    </row>
    <row r="111" spans="2:7">
      <c r="B111" s="278" t="s">
        <v>206</v>
      </c>
      <c r="C111" s="285" t="s">
        <v>207</v>
      </c>
      <c r="D111" s="285"/>
      <c r="E111" s="283"/>
      <c r="F111" s="284">
        <f>TRUNC(F124+F100+F101,2)</f>
        <v>3066.86</v>
      </c>
    </row>
    <row r="112" spans="2:7">
      <c r="B112" s="278"/>
      <c r="C112" s="279"/>
      <c r="D112" s="279"/>
      <c r="E112" s="283"/>
      <c r="F112" s="284"/>
    </row>
    <row r="113" spans="2:10">
      <c r="B113" s="278" t="s">
        <v>208</v>
      </c>
      <c r="C113" s="285" t="s">
        <v>209</v>
      </c>
      <c r="D113" s="285"/>
      <c r="E113" s="283"/>
      <c r="F113" s="284">
        <f>F111/(1-E108)</f>
        <v>3066.86</v>
      </c>
    </row>
    <row r="114" spans="2:10">
      <c r="B114" s="278"/>
      <c r="C114" s="279"/>
      <c r="D114" s="279"/>
      <c r="E114" s="283"/>
      <c r="F114" s="284"/>
    </row>
    <row r="115" spans="2:10">
      <c r="B115" s="286"/>
      <c r="C115" s="287" t="s">
        <v>210</v>
      </c>
      <c r="D115" s="287"/>
      <c r="E115" s="288"/>
      <c r="F115" s="289">
        <f>TRUNC(F113-F111,2)</f>
        <v>0</v>
      </c>
    </row>
    <row r="116" spans="2:10">
      <c r="G116" s="273"/>
    </row>
    <row r="117" spans="2:10">
      <c r="B117" s="487" t="s">
        <v>211</v>
      </c>
      <c r="C117" s="488"/>
      <c r="D117" s="488"/>
      <c r="E117" s="488"/>
      <c r="F117" s="488"/>
      <c r="G117" s="290"/>
    </row>
    <row r="118" spans="2:10">
      <c r="B118" s="472" t="s">
        <v>212</v>
      </c>
      <c r="C118" s="473"/>
      <c r="D118" s="473"/>
      <c r="E118" s="474"/>
      <c r="F118" s="230" t="s">
        <v>109</v>
      </c>
    </row>
    <row r="119" spans="2:10">
      <c r="B119" s="234" t="s">
        <v>110</v>
      </c>
      <c r="C119" s="231" t="str">
        <f>B17</f>
        <v>MÓDULO 1 - COMPOSIÇÃO DA REMUNERAÇÃO</v>
      </c>
      <c r="D119" s="232"/>
      <c r="E119" s="262"/>
      <c r="F119" s="235">
        <f>F26</f>
        <v>1721.44</v>
      </c>
    </row>
    <row r="120" spans="2:10">
      <c r="B120" s="234" t="s">
        <v>112</v>
      </c>
      <c r="C120" s="231" t="str">
        <f>B28</f>
        <v>MÓDULO 2 – ENCARGOS E BENEFÍCIOS ANUAIS, MENSAIS E DIÁRIOS</v>
      </c>
      <c r="D120" s="232"/>
      <c r="E120" s="262"/>
      <c r="F120" s="235">
        <f>F58</f>
        <v>1019.33</v>
      </c>
    </row>
    <row r="121" spans="2:10">
      <c r="B121" s="234" t="s">
        <v>114</v>
      </c>
      <c r="C121" s="231" t="str">
        <f>B60</f>
        <v>MÓDULO 3 – PROVISÃO PARA RESCISÃO</v>
      </c>
      <c r="D121" s="232"/>
      <c r="E121" s="262"/>
      <c r="F121" s="235">
        <f>F68</f>
        <v>150.22999999999999</v>
      </c>
      <c r="G121" s="290"/>
    </row>
    <row r="122" spans="2:10">
      <c r="B122" s="234" t="s">
        <v>116</v>
      </c>
      <c r="C122" s="231" t="str">
        <f>B70</f>
        <v>MÓDULO 4 – CUSTO DE REPOSIÇÃO DO PROFISSIONAL AUSENTE</v>
      </c>
      <c r="D122" s="232"/>
      <c r="E122" s="262"/>
      <c r="F122" s="235">
        <f>F89</f>
        <v>175.86</v>
      </c>
      <c r="G122" s="290"/>
    </row>
    <row r="123" spans="2:10">
      <c r="B123" s="234" t="s">
        <v>118</v>
      </c>
      <c r="C123" s="231" t="str">
        <f>B91</f>
        <v>MÓDULO 5 – INSUMOS DIVERSOS</v>
      </c>
      <c r="D123" s="232"/>
      <c r="E123" s="262"/>
      <c r="F123" s="235">
        <f>F96</f>
        <v>0</v>
      </c>
    </row>
    <row r="124" spans="2:10">
      <c r="B124" s="229"/>
      <c r="C124" s="269" t="s">
        <v>213</v>
      </c>
      <c r="D124" s="270"/>
      <c r="E124" s="263"/>
      <c r="F124" s="264">
        <f>TRUNC(SUM(F119:F123),2)</f>
        <v>3066.86</v>
      </c>
      <c r="G124" s="273"/>
    </row>
    <row r="125" spans="2:10">
      <c r="B125" s="234" t="s">
        <v>120</v>
      </c>
      <c r="C125" s="231" t="str">
        <f>B98</f>
        <v>MÓDULO 6 – CUSTOS INDIRETOS, TRIBUTOS E LUCRO</v>
      </c>
      <c r="D125" s="232"/>
      <c r="E125" s="262"/>
      <c r="F125" s="235">
        <f>F106</f>
        <v>0</v>
      </c>
    </row>
    <row r="126" spans="2:10">
      <c r="B126" s="269" t="s">
        <v>214</v>
      </c>
      <c r="C126" s="270"/>
      <c r="D126" s="270"/>
      <c r="E126" s="263"/>
      <c r="F126" s="264">
        <f>TRUNC(SUM(F124:F125),2)</f>
        <v>3066.86</v>
      </c>
    </row>
    <row r="127" spans="2:10" ht="15.75" customHeight="1" thickBot="1">
      <c r="B127" s="238"/>
      <c r="C127" s="238"/>
      <c r="D127" s="238"/>
      <c r="E127" s="238"/>
      <c r="F127" s="239"/>
      <c r="J127" s="273"/>
    </row>
    <row r="128" spans="2:10" ht="13.5" thickBot="1">
      <c r="B128" s="475" t="s">
        <v>215</v>
      </c>
      <c r="C128" s="476"/>
      <c r="D128" s="476"/>
      <c r="E128" s="477"/>
      <c r="F128" s="291">
        <v>1</v>
      </c>
    </row>
    <row r="129" spans="2:25" ht="13.5" thickBot="1"/>
    <row r="130" spans="2:25" ht="15.75" thickBot="1">
      <c r="B130" s="478" t="s">
        <v>216</v>
      </c>
      <c r="C130" s="479"/>
      <c r="D130" s="479"/>
      <c r="E130" s="480"/>
      <c r="F130" s="292">
        <f>F128*F126</f>
        <v>3066.86</v>
      </c>
      <c r="V130" s="533"/>
      <c r="W130" s="534"/>
      <c r="X130" s="534"/>
      <c r="Y130" s="535"/>
    </row>
    <row r="131" spans="2:25" ht="13.5" thickBot="1">
      <c r="B131" s="478" t="s">
        <v>217</v>
      </c>
      <c r="C131" s="479"/>
      <c r="D131" s="479"/>
      <c r="E131" s="480"/>
      <c r="F131" s="292">
        <f>F130/176</f>
        <v>17.425340909090909</v>
      </c>
    </row>
  </sheetData>
  <protectedRanges>
    <protectedRange sqref="C12" name="Intervalo1_1_1"/>
  </protectedRanges>
  <mergeCells count="60">
    <mergeCell ref="B7:C7"/>
    <mergeCell ref="E7:F7"/>
    <mergeCell ref="B2:F2"/>
    <mergeCell ref="A4:F4"/>
    <mergeCell ref="B5:F5"/>
    <mergeCell ref="B6:C6"/>
    <mergeCell ref="E6:F6"/>
    <mergeCell ref="B26:D26"/>
    <mergeCell ref="B8:F8"/>
    <mergeCell ref="B10:C10"/>
    <mergeCell ref="D10:E10"/>
    <mergeCell ref="D12:F12"/>
    <mergeCell ref="D14:F14"/>
    <mergeCell ref="B16:C16"/>
    <mergeCell ref="D16:F16"/>
    <mergeCell ref="B17:F17"/>
    <mergeCell ref="C18:E18"/>
    <mergeCell ref="B15:C15"/>
    <mergeCell ref="B83:D83"/>
    <mergeCell ref="B58:D58"/>
    <mergeCell ref="B28:F28"/>
    <mergeCell ref="B29:D29"/>
    <mergeCell ref="C32:D32"/>
    <mergeCell ref="B33:D33"/>
    <mergeCell ref="B34:F34"/>
    <mergeCell ref="B35:D35"/>
    <mergeCell ref="B44:D44"/>
    <mergeCell ref="B45:F45"/>
    <mergeCell ref="B46:D46"/>
    <mergeCell ref="B51:D51"/>
    <mergeCell ref="B54:E54"/>
    <mergeCell ref="B131:E131"/>
    <mergeCell ref="B117:F117"/>
    <mergeCell ref="B85:F85"/>
    <mergeCell ref="B86:E86"/>
    <mergeCell ref="B89:E89"/>
    <mergeCell ref="B90:F90"/>
    <mergeCell ref="B91:F91"/>
    <mergeCell ref="C92:D92"/>
    <mergeCell ref="B96:D96"/>
    <mergeCell ref="B97:F97"/>
    <mergeCell ref="B98:F98"/>
    <mergeCell ref="C99:D99"/>
    <mergeCell ref="B106:D106"/>
    <mergeCell ref="B1:F1"/>
    <mergeCell ref="B118:E118"/>
    <mergeCell ref="B128:E128"/>
    <mergeCell ref="B130:E130"/>
    <mergeCell ref="V130:Y130"/>
    <mergeCell ref="B84:F84"/>
    <mergeCell ref="B59:F59"/>
    <mergeCell ref="B60:F60"/>
    <mergeCell ref="C61:D61"/>
    <mergeCell ref="B68:D68"/>
    <mergeCell ref="B69:F69"/>
    <mergeCell ref="B70:F70"/>
    <mergeCell ref="B71:D71"/>
    <mergeCell ref="B78:D78"/>
    <mergeCell ref="B79:F79"/>
    <mergeCell ref="B80:D80"/>
  </mergeCells>
  <dataValidations count="3">
    <dataValidation type="date" operator="greaterThan" allowBlank="1" showInputMessage="1" showErrorMessage="1" errorTitle="Data Base:" error="Insira a data no formato &quot;dd/mm/aaaa&quot;._x000a_(Ex.: Para a data de 1º de janeiro de 2012, digite &quot;1/1/2012&quot;)" promptTitle="Data Base:" sqref="D65549:F65549 IZ65549:JB65549 SV65549:SX65549 ACR65549:ACT65549 AMN65549:AMP65549 AWJ65549:AWL65549 BGF65549:BGH65549 BQB65549:BQD65549 BZX65549:BZZ65549 CJT65549:CJV65549 CTP65549:CTR65549 DDL65549:DDN65549 DNH65549:DNJ65549 DXD65549:DXF65549 EGZ65549:EHB65549 EQV65549:EQX65549 FAR65549:FAT65549 FKN65549:FKP65549 FUJ65549:FUL65549 GEF65549:GEH65549 GOB65549:GOD65549 GXX65549:GXZ65549 HHT65549:HHV65549 HRP65549:HRR65549 IBL65549:IBN65549 ILH65549:ILJ65549 IVD65549:IVF65549 JEZ65549:JFB65549 JOV65549:JOX65549 JYR65549:JYT65549 KIN65549:KIP65549 KSJ65549:KSL65549 LCF65549:LCH65549 LMB65549:LMD65549 LVX65549:LVZ65549 MFT65549:MFV65549 MPP65549:MPR65549 MZL65549:MZN65549 NJH65549:NJJ65549 NTD65549:NTF65549 OCZ65549:ODB65549 OMV65549:OMX65549 OWR65549:OWT65549 PGN65549:PGP65549 PQJ65549:PQL65549 QAF65549:QAH65549 QKB65549:QKD65549 QTX65549:QTZ65549 RDT65549:RDV65549 RNP65549:RNR65549 RXL65549:RXN65549 SHH65549:SHJ65549 SRD65549:SRF65549 TAZ65549:TBB65549 TKV65549:TKX65549 TUR65549:TUT65549 UEN65549:UEP65549 UOJ65549:UOL65549 UYF65549:UYH65549 VIB65549:VID65549 VRX65549:VRZ65549 WBT65549:WBV65549 WLP65549:WLR65549 WVL65549:WVN65549 D131085:F131085 IZ131085:JB131085 SV131085:SX131085 ACR131085:ACT131085 AMN131085:AMP131085 AWJ131085:AWL131085 BGF131085:BGH131085 BQB131085:BQD131085 BZX131085:BZZ131085 CJT131085:CJV131085 CTP131085:CTR131085 DDL131085:DDN131085 DNH131085:DNJ131085 DXD131085:DXF131085 EGZ131085:EHB131085 EQV131085:EQX131085 FAR131085:FAT131085 FKN131085:FKP131085 FUJ131085:FUL131085 GEF131085:GEH131085 GOB131085:GOD131085 GXX131085:GXZ131085 HHT131085:HHV131085 HRP131085:HRR131085 IBL131085:IBN131085 ILH131085:ILJ131085 IVD131085:IVF131085 JEZ131085:JFB131085 JOV131085:JOX131085 JYR131085:JYT131085 KIN131085:KIP131085 KSJ131085:KSL131085 LCF131085:LCH131085 LMB131085:LMD131085 LVX131085:LVZ131085 MFT131085:MFV131085 MPP131085:MPR131085 MZL131085:MZN131085 NJH131085:NJJ131085 NTD131085:NTF131085 OCZ131085:ODB131085 OMV131085:OMX131085 OWR131085:OWT131085 PGN131085:PGP131085 PQJ131085:PQL131085 QAF131085:QAH131085 QKB131085:QKD131085 QTX131085:QTZ131085 RDT131085:RDV131085 RNP131085:RNR131085 RXL131085:RXN131085 SHH131085:SHJ131085 SRD131085:SRF131085 TAZ131085:TBB131085 TKV131085:TKX131085 TUR131085:TUT131085 UEN131085:UEP131085 UOJ131085:UOL131085 UYF131085:UYH131085 VIB131085:VID131085 VRX131085:VRZ131085 WBT131085:WBV131085 WLP131085:WLR131085 WVL131085:WVN131085 D196621:F196621 IZ196621:JB196621 SV196621:SX196621 ACR196621:ACT196621 AMN196621:AMP196621 AWJ196621:AWL196621 BGF196621:BGH196621 BQB196621:BQD196621 BZX196621:BZZ196621 CJT196621:CJV196621 CTP196621:CTR196621 DDL196621:DDN196621 DNH196621:DNJ196621 DXD196621:DXF196621 EGZ196621:EHB196621 EQV196621:EQX196621 FAR196621:FAT196621 FKN196621:FKP196621 FUJ196621:FUL196621 GEF196621:GEH196621 GOB196621:GOD196621 GXX196621:GXZ196621 HHT196621:HHV196621 HRP196621:HRR196621 IBL196621:IBN196621 ILH196621:ILJ196621 IVD196621:IVF196621 JEZ196621:JFB196621 JOV196621:JOX196621 JYR196621:JYT196621 KIN196621:KIP196621 KSJ196621:KSL196621 LCF196621:LCH196621 LMB196621:LMD196621 LVX196621:LVZ196621 MFT196621:MFV196621 MPP196621:MPR196621 MZL196621:MZN196621 NJH196621:NJJ196621 NTD196621:NTF196621 OCZ196621:ODB196621 OMV196621:OMX196621 OWR196621:OWT196621 PGN196621:PGP196621 PQJ196621:PQL196621 QAF196621:QAH196621 QKB196621:QKD196621 QTX196621:QTZ196621 RDT196621:RDV196621 RNP196621:RNR196621 RXL196621:RXN196621 SHH196621:SHJ196621 SRD196621:SRF196621 TAZ196621:TBB196621 TKV196621:TKX196621 TUR196621:TUT196621 UEN196621:UEP196621 UOJ196621:UOL196621 UYF196621:UYH196621 VIB196621:VID196621 VRX196621:VRZ196621 WBT196621:WBV196621 WLP196621:WLR196621 WVL196621:WVN196621 D262157:F262157 IZ262157:JB262157 SV262157:SX262157 ACR262157:ACT262157 AMN262157:AMP262157 AWJ262157:AWL262157 BGF262157:BGH262157 BQB262157:BQD262157 BZX262157:BZZ262157 CJT262157:CJV262157 CTP262157:CTR262157 DDL262157:DDN262157 DNH262157:DNJ262157 DXD262157:DXF262157 EGZ262157:EHB262157 EQV262157:EQX262157 FAR262157:FAT262157 FKN262157:FKP262157 FUJ262157:FUL262157 GEF262157:GEH262157 GOB262157:GOD262157 GXX262157:GXZ262157 HHT262157:HHV262157 HRP262157:HRR262157 IBL262157:IBN262157 ILH262157:ILJ262157 IVD262157:IVF262157 JEZ262157:JFB262157 JOV262157:JOX262157 JYR262157:JYT262157 KIN262157:KIP262157 KSJ262157:KSL262157 LCF262157:LCH262157 LMB262157:LMD262157 LVX262157:LVZ262157 MFT262157:MFV262157 MPP262157:MPR262157 MZL262157:MZN262157 NJH262157:NJJ262157 NTD262157:NTF262157 OCZ262157:ODB262157 OMV262157:OMX262157 OWR262157:OWT262157 PGN262157:PGP262157 PQJ262157:PQL262157 QAF262157:QAH262157 QKB262157:QKD262157 QTX262157:QTZ262157 RDT262157:RDV262157 RNP262157:RNR262157 RXL262157:RXN262157 SHH262157:SHJ262157 SRD262157:SRF262157 TAZ262157:TBB262157 TKV262157:TKX262157 TUR262157:TUT262157 UEN262157:UEP262157 UOJ262157:UOL262157 UYF262157:UYH262157 VIB262157:VID262157 VRX262157:VRZ262157 WBT262157:WBV262157 WLP262157:WLR262157 WVL262157:WVN262157 D327693:F327693 IZ327693:JB327693 SV327693:SX327693 ACR327693:ACT327693 AMN327693:AMP327693 AWJ327693:AWL327693 BGF327693:BGH327693 BQB327693:BQD327693 BZX327693:BZZ327693 CJT327693:CJV327693 CTP327693:CTR327693 DDL327693:DDN327693 DNH327693:DNJ327693 DXD327693:DXF327693 EGZ327693:EHB327693 EQV327693:EQX327693 FAR327693:FAT327693 FKN327693:FKP327693 FUJ327693:FUL327693 GEF327693:GEH327693 GOB327693:GOD327693 GXX327693:GXZ327693 HHT327693:HHV327693 HRP327693:HRR327693 IBL327693:IBN327693 ILH327693:ILJ327693 IVD327693:IVF327693 JEZ327693:JFB327693 JOV327693:JOX327693 JYR327693:JYT327693 KIN327693:KIP327693 KSJ327693:KSL327693 LCF327693:LCH327693 LMB327693:LMD327693 LVX327693:LVZ327693 MFT327693:MFV327693 MPP327693:MPR327693 MZL327693:MZN327693 NJH327693:NJJ327693 NTD327693:NTF327693 OCZ327693:ODB327693 OMV327693:OMX327693 OWR327693:OWT327693 PGN327693:PGP327693 PQJ327693:PQL327693 QAF327693:QAH327693 QKB327693:QKD327693 QTX327693:QTZ327693 RDT327693:RDV327693 RNP327693:RNR327693 RXL327693:RXN327693 SHH327693:SHJ327693 SRD327693:SRF327693 TAZ327693:TBB327693 TKV327693:TKX327693 TUR327693:TUT327693 UEN327693:UEP327693 UOJ327693:UOL327693 UYF327693:UYH327693 VIB327693:VID327693 VRX327693:VRZ327693 WBT327693:WBV327693 WLP327693:WLR327693 WVL327693:WVN327693 D393229:F393229 IZ393229:JB393229 SV393229:SX393229 ACR393229:ACT393229 AMN393229:AMP393229 AWJ393229:AWL393229 BGF393229:BGH393229 BQB393229:BQD393229 BZX393229:BZZ393229 CJT393229:CJV393229 CTP393229:CTR393229 DDL393229:DDN393229 DNH393229:DNJ393229 DXD393229:DXF393229 EGZ393229:EHB393229 EQV393229:EQX393229 FAR393229:FAT393229 FKN393229:FKP393229 FUJ393229:FUL393229 GEF393229:GEH393229 GOB393229:GOD393229 GXX393229:GXZ393229 HHT393229:HHV393229 HRP393229:HRR393229 IBL393229:IBN393229 ILH393229:ILJ393229 IVD393229:IVF393229 JEZ393229:JFB393229 JOV393229:JOX393229 JYR393229:JYT393229 KIN393229:KIP393229 KSJ393229:KSL393229 LCF393229:LCH393229 LMB393229:LMD393229 LVX393229:LVZ393229 MFT393229:MFV393229 MPP393229:MPR393229 MZL393229:MZN393229 NJH393229:NJJ393229 NTD393229:NTF393229 OCZ393229:ODB393229 OMV393229:OMX393229 OWR393229:OWT393229 PGN393229:PGP393229 PQJ393229:PQL393229 QAF393229:QAH393229 QKB393229:QKD393229 QTX393229:QTZ393229 RDT393229:RDV393229 RNP393229:RNR393229 RXL393229:RXN393229 SHH393229:SHJ393229 SRD393229:SRF393229 TAZ393229:TBB393229 TKV393229:TKX393229 TUR393229:TUT393229 UEN393229:UEP393229 UOJ393229:UOL393229 UYF393229:UYH393229 VIB393229:VID393229 VRX393229:VRZ393229 WBT393229:WBV393229 WLP393229:WLR393229 WVL393229:WVN393229 D458765:F458765 IZ458765:JB458765 SV458765:SX458765 ACR458765:ACT458765 AMN458765:AMP458765 AWJ458765:AWL458765 BGF458765:BGH458765 BQB458765:BQD458765 BZX458765:BZZ458765 CJT458765:CJV458765 CTP458765:CTR458765 DDL458765:DDN458765 DNH458765:DNJ458765 DXD458765:DXF458765 EGZ458765:EHB458765 EQV458765:EQX458765 FAR458765:FAT458765 FKN458765:FKP458765 FUJ458765:FUL458765 GEF458765:GEH458765 GOB458765:GOD458765 GXX458765:GXZ458765 HHT458765:HHV458765 HRP458765:HRR458765 IBL458765:IBN458765 ILH458765:ILJ458765 IVD458765:IVF458765 JEZ458765:JFB458765 JOV458765:JOX458765 JYR458765:JYT458765 KIN458765:KIP458765 KSJ458765:KSL458765 LCF458765:LCH458765 LMB458765:LMD458765 LVX458765:LVZ458765 MFT458765:MFV458765 MPP458765:MPR458765 MZL458765:MZN458765 NJH458765:NJJ458765 NTD458765:NTF458765 OCZ458765:ODB458765 OMV458765:OMX458765 OWR458765:OWT458765 PGN458765:PGP458765 PQJ458765:PQL458765 QAF458765:QAH458765 QKB458765:QKD458765 QTX458765:QTZ458765 RDT458765:RDV458765 RNP458765:RNR458765 RXL458765:RXN458765 SHH458765:SHJ458765 SRD458765:SRF458765 TAZ458765:TBB458765 TKV458765:TKX458765 TUR458765:TUT458765 UEN458765:UEP458765 UOJ458765:UOL458765 UYF458765:UYH458765 VIB458765:VID458765 VRX458765:VRZ458765 WBT458765:WBV458765 WLP458765:WLR458765 WVL458765:WVN458765 D524301:F524301 IZ524301:JB524301 SV524301:SX524301 ACR524301:ACT524301 AMN524301:AMP524301 AWJ524301:AWL524301 BGF524301:BGH524301 BQB524301:BQD524301 BZX524301:BZZ524301 CJT524301:CJV524301 CTP524301:CTR524301 DDL524301:DDN524301 DNH524301:DNJ524301 DXD524301:DXF524301 EGZ524301:EHB524301 EQV524301:EQX524301 FAR524301:FAT524301 FKN524301:FKP524301 FUJ524301:FUL524301 GEF524301:GEH524301 GOB524301:GOD524301 GXX524301:GXZ524301 HHT524301:HHV524301 HRP524301:HRR524301 IBL524301:IBN524301 ILH524301:ILJ524301 IVD524301:IVF524301 JEZ524301:JFB524301 JOV524301:JOX524301 JYR524301:JYT524301 KIN524301:KIP524301 KSJ524301:KSL524301 LCF524301:LCH524301 LMB524301:LMD524301 LVX524301:LVZ524301 MFT524301:MFV524301 MPP524301:MPR524301 MZL524301:MZN524301 NJH524301:NJJ524301 NTD524301:NTF524301 OCZ524301:ODB524301 OMV524301:OMX524301 OWR524301:OWT524301 PGN524301:PGP524301 PQJ524301:PQL524301 QAF524301:QAH524301 QKB524301:QKD524301 QTX524301:QTZ524301 RDT524301:RDV524301 RNP524301:RNR524301 RXL524301:RXN524301 SHH524301:SHJ524301 SRD524301:SRF524301 TAZ524301:TBB524301 TKV524301:TKX524301 TUR524301:TUT524301 UEN524301:UEP524301 UOJ524301:UOL524301 UYF524301:UYH524301 VIB524301:VID524301 VRX524301:VRZ524301 WBT524301:WBV524301 WLP524301:WLR524301 WVL524301:WVN524301 D589837:F589837 IZ589837:JB589837 SV589837:SX589837 ACR589837:ACT589837 AMN589837:AMP589837 AWJ589837:AWL589837 BGF589837:BGH589837 BQB589837:BQD589837 BZX589837:BZZ589837 CJT589837:CJV589837 CTP589837:CTR589837 DDL589837:DDN589837 DNH589837:DNJ589837 DXD589837:DXF589837 EGZ589837:EHB589837 EQV589837:EQX589837 FAR589837:FAT589837 FKN589837:FKP589837 FUJ589837:FUL589837 GEF589837:GEH589837 GOB589837:GOD589837 GXX589837:GXZ589837 HHT589837:HHV589837 HRP589837:HRR589837 IBL589837:IBN589837 ILH589837:ILJ589837 IVD589837:IVF589837 JEZ589837:JFB589837 JOV589837:JOX589837 JYR589837:JYT589837 KIN589837:KIP589837 KSJ589837:KSL589837 LCF589837:LCH589837 LMB589837:LMD589837 LVX589837:LVZ589837 MFT589837:MFV589837 MPP589837:MPR589837 MZL589837:MZN589837 NJH589837:NJJ589837 NTD589837:NTF589837 OCZ589837:ODB589837 OMV589837:OMX589837 OWR589837:OWT589837 PGN589837:PGP589837 PQJ589837:PQL589837 QAF589837:QAH589837 QKB589837:QKD589837 QTX589837:QTZ589837 RDT589837:RDV589837 RNP589837:RNR589837 RXL589837:RXN589837 SHH589837:SHJ589837 SRD589837:SRF589837 TAZ589837:TBB589837 TKV589837:TKX589837 TUR589837:TUT589837 UEN589837:UEP589837 UOJ589837:UOL589837 UYF589837:UYH589837 VIB589837:VID589837 VRX589837:VRZ589837 WBT589837:WBV589837 WLP589837:WLR589837 WVL589837:WVN589837 D655373:F655373 IZ655373:JB655373 SV655373:SX655373 ACR655373:ACT655373 AMN655373:AMP655373 AWJ655373:AWL655373 BGF655373:BGH655373 BQB655373:BQD655373 BZX655373:BZZ655373 CJT655373:CJV655373 CTP655373:CTR655373 DDL655373:DDN655373 DNH655373:DNJ655373 DXD655373:DXF655373 EGZ655373:EHB655373 EQV655373:EQX655373 FAR655373:FAT655373 FKN655373:FKP655373 FUJ655373:FUL655373 GEF655373:GEH655373 GOB655373:GOD655373 GXX655373:GXZ655373 HHT655373:HHV655373 HRP655373:HRR655373 IBL655373:IBN655373 ILH655373:ILJ655373 IVD655373:IVF655373 JEZ655373:JFB655373 JOV655373:JOX655373 JYR655373:JYT655373 KIN655373:KIP655373 KSJ655373:KSL655373 LCF655373:LCH655373 LMB655373:LMD655373 LVX655373:LVZ655373 MFT655373:MFV655373 MPP655373:MPR655373 MZL655373:MZN655373 NJH655373:NJJ655373 NTD655373:NTF655373 OCZ655373:ODB655373 OMV655373:OMX655373 OWR655373:OWT655373 PGN655373:PGP655373 PQJ655373:PQL655373 QAF655373:QAH655373 QKB655373:QKD655373 QTX655373:QTZ655373 RDT655373:RDV655373 RNP655373:RNR655373 RXL655373:RXN655373 SHH655373:SHJ655373 SRD655373:SRF655373 TAZ655373:TBB655373 TKV655373:TKX655373 TUR655373:TUT655373 UEN655373:UEP655373 UOJ655373:UOL655373 UYF655373:UYH655373 VIB655373:VID655373 VRX655373:VRZ655373 WBT655373:WBV655373 WLP655373:WLR655373 WVL655373:WVN655373 D720909:F720909 IZ720909:JB720909 SV720909:SX720909 ACR720909:ACT720909 AMN720909:AMP720909 AWJ720909:AWL720909 BGF720909:BGH720909 BQB720909:BQD720909 BZX720909:BZZ720909 CJT720909:CJV720909 CTP720909:CTR720909 DDL720909:DDN720909 DNH720909:DNJ720909 DXD720909:DXF720909 EGZ720909:EHB720909 EQV720909:EQX720909 FAR720909:FAT720909 FKN720909:FKP720909 FUJ720909:FUL720909 GEF720909:GEH720909 GOB720909:GOD720909 GXX720909:GXZ720909 HHT720909:HHV720909 HRP720909:HRR720909 IBL720909:IBN720909 ILH720909:ILJ720909 IVD720909:IVF720909 JEZ720909:JFB720909 JOV720909:JOX720909 JYR720909:JYT720909 KIN720909:KIP720909 KSJ720909:KSL720909 LCF720909:LCH720909 LMB720909:LMD720909 LVX720909:LVZ720909 MFT720909:MFV720909 MPP720909:MPR720909 MZL720909:MZN720909 NJH720909:NJJ720909 NTD720909:NTF720909 OCZ720909:ODB720909 OMV720909:OMX720909 OWR720909:OWT720909 PGN720909:PGP720909 PQJ720909:PQL720909 QAF720909:QAH720909 QKB720909:QKD720909 QTX720909:QTZ720909 RDT720909:RDV720909 RNP720909:RNR720909 RXL720909:RXN720909 SHH720909:SHJ720909 SRD720909:SRF720909 TAZ720909:TBB720909 TKV720909:TKX720909 TUR720909:TUT720909 UEN720909:UEP720909 UOJ720909:UOL720909 UYF720909:UYH720909 VIB720909:VID720909 VRX720909:VRZ720909 WBT720909:WBV720909 WLP720909:WLR720909 WVL720909:WVN720909 D786445:F786445 IZ786445:JB786445 SV786445:SX786445 ACR786445:ACT786445 AMN786445:AMP786445 AWJ786445:AWL786445 BGF786445:BGH786445 BQB786445:BQD786445 BZX786445:BZZ786445 CJT786445:CJV786445 CTP786445:CTR786445 DDL786445:DDN786445 DNH786445:DNJ786445 DXD786445:DXF786445 EGZ786445:EHB786445 EQV786445:EQX786445 FAR786445:FAT786445 FKN786445:FKP786445 FUJ786445:FUL786445 GEF786445:GEH786445 GOB786445:GOD786445 GXX786445:GXZ786445 HHT786445:HHV786445 HRP786445:HRR786445 IBL786445:IBN786445 ILH786445:ILJ786445 IVD786445:IVF786445 JEZ786445:JFB786445 JOV786445:JOX786445 JYR786445:JYT786445 KIN786445:KIP786445 KSJ786445:KSL786445 LCF786445:LCH786445 LMB786445:LMD786445 LVX786445:LVZ786445 MFT786445:MFV786445 MPP786445:MPR786445 MZL786445:MZN786445 NJH786445:NJJ786445 NTD786445:NTF786445 OCZ786445:ODB786445 OMV786445:OMX786445 OWR786445:OWT786445 PGN786445:PGP786445 PQJ786445:PQL786445 QAF786445:QAH786445 QKB786445:QKD786445 QTX786445:QTZ786445 RDT786445:RDV786445 RNP786445:RNR786445 RXL786445:RXN786445 SHH786445:SHJ786445 SRD786445:SRF786445 TAZ786445:TBB786445 TKV786445:TKX786445 TUR786445:TUT786445 UEN786445:UEP786445 UOJ786445:UOL786445 UYF786445:UYH786445 VIB786445:VID786445 VRX786445:VRZ786445 WBT786445:WBV786445 WLP786445:WLR786445 WVL786445:WVN786445 D851981:F851981 IZ851981:JB851981 SV851981:SX851981 ACR851981:ACT851981 AMN851981:AMP851981 AWJ851981:AWL851981 BGF851981:BGH851981 BQB851981:BQD851981 BZX851981:BZZ851981 CJT851981:CJV851981 CTP851981:CTR851981 DDL851981:DDN851981 DNH851981:DNJ851981 DXD851981:DXF851981 EGZ851981:EHB851981 EQV851981:EQX851981 FAR851981:FAT851981 FKN851981:FKP851981 FUJ851981:FUL851981 GEF851981:GEH851981 GOB851981:GOD851981 GXX851981:GXZ851981 HHT851981:HHV851981 HRP851981:HRR851981 IBL851981:IBN851981 ILH851981:ILJ851981 IVD851981:IVF851981 JEZ851981:JFB851981 JOV851981:JOX851981 JYR851981:JYT851981 KIN851981:KIP851981 KSJ851981:KSL851981 LCF851981:LCH851981 LMB851981:LMD851981 LVX851981:LVZ851981 MFT851981:MFV851981 MPP851981:MPR851981 MZL851981:MZN851981 NJH851981:NJJ851981 NTD851981:NTF851981 OCZ851981:ODB851981 OMV851981:OMX851981 OWR851981:OWT851981 PGN851981:PGP851981 PQJ851981:PQL851981 QAF851981:QAH851981 QKB851981:QKD851981 QTX851981:QTZ851981 RDT851981:RDV851981 RNP851981:RNR851981 RXL851981:RXN851981 SHH851981:SHJ851981 SRD851981:SRF851981 TAZ851981:TBB851981 TKV851981:TKX851981 TUR851981:TUT851981 UEN851981:UEP851981 UOJ851981:UOL851981 UYF851981:UYH851981 VIB851981:VID851981 VRX851981:VRZ851981 WBT851981:WBV851981 WLP851981:WLR851981 WVL851981:WVN851981 D917517:F917517 IZ917517:JB917517 SV917517:SX917517 ACR917517:ACT917517 AMN917517:AMP917517 AWJ917517:AWL917517 BGF917517:BGH917517 BQB917517:BQD917517 BZX917517:BZZ917517 CJT917517:CJV917517 CTP917517:CTR917517 DDL917517:DDN917517 DNH917517:DNJ917517 DXD917517:DXF917517 EGZ917517:EHB917517 EQV917517:EQX917517 FAR917517:FAT917517 FKN917517:FKP917517 FUJ917517:FUL917517 GEF917517:GEH917517 GOB917517:GOD917517 GXX917517:GXZ917517 HHT917517:HHV917517 HRP917517:HRR917517 IBL917517:IBN917517 ILH917517:ILJ917517 IVD917517:IVF917517 JEZ917517:JFB917517 JOV917517:JOX917517 JYR917517:JYT917517 KIN917517:KIP917517 KSJ917517:KSL917517 LCF917517:LCH917517 LMB917517:LMD917517 LVX917517:LVZ917517 MFT917517:MFV917517 MPP917517:MPR917517 MZL917517:MZN917517 NJH917517:NJJ917517 NTD917517:NTF917517 OCZ917517:ODB917517 OMV917517:OMX917517 OWR917517:OWT917517 PGN917517:PGP917517 PQJ917517:PQL917517 QAF917517:QAH917517 QKB917517:QKD917517 QTX917517:QTZ917517 RDT917517:RDV917517 RNP917517:RNR917517 RXL917517:RXN917517 SHH917517:SHJ917517 SRD917517:SRF917517 TAZ917517:TBB917517 TKV917517:TKX917517 TUR917517:TUT917517 UEN917517:UEP917517 UOJ917517:UOL917517 UYF917517:UYH917517 VIB917517:VID917517 VRX917517:VRZ917517 WBT917517:WBV917517 WLP917517:WLR917517 WVL917517:WVN917517 D983053:F983053 IZ983053:JB983053 SV983053:SX983053 ACR983053:ACT983053 AMN983053:AMP983053 AWJ983053:AWL983053 BGF983053:BGH983053 BQB983053:BQD983053 BZX983053:BZZ983053 CJT983053:CJV983053 CTP983053:CTR983053 DDL983053:DDN983053 DNH983053:DNJ983053 DXD983053:DXF983053 EGZ983053:EHB983053 EQV983053:EQX983053 FAR983053:FAT983053 FKN983053:FKP983053 FUJ983053:FUL983053 GEF983053:GEH983053 GOB983053:GOD983053 GXX983053:GXZ983053 HHT983053:HHV983053 HRP983053:HRR983053 IBL983053:IBN983053 ILH983053:ILJ983053 IVD983053:IVF983053 JEZ983053:JFB983053 JOV983053:JOX983053 JYR983053:JYT983053 KIN983053:KIP983053 KSJ983053:KSL983053 LCF983053:LCH983053 LMB983053:LMD983053 LVX983053:LVZ983053 MFT983053:MFV983053 MPP983053:MPR983053 MZL983053:MZN983053 NJH983053:NJJ983053 NTD983053:NTF983053 OCZ983053:ODB983053 OMV983053:OMX983053 OWR983053:OWT983053 PGN983053:PGP983053 PQJ983053:PQL983053 QAF983053:QAH983053 QKB983053:QKD983053 QTX983053:QTZ983053 RDT983053:RDV983053 RNP983053:RNR983053 RXL983053:RXN983053 SHH983053:SHJ983053 SRD983053:SRF983053 TAZ983053:TBB983053 TKV983053:TKX983053 TUR983053:TUT983053 UEN983053:UEP983053 UOJ983053:UOL983053 UYF983053:UYH983053 VIB983053:VID983053 VRX983053:VRZ983053 WBT983053:WBV983053 WLP983053:WLR983053 WVL983053:WVN983053">
      <formula1>40543</formula1>
    </dataValidation>
    <dataValidation allowBlank="1" showInputMessage="1" showErrorMessage="1" promptTitle="Sindicato Profissional:" sqref="D14:F14 IZ14:JB14 SV14:SX14 ACR14:ACT14 AMN14:AMP14 AWJ14:AWL14 BGF14:BGH14 BQB14:BQD14 BZX14:BZZ14 CJT14:CJV14 CTP14:CTR14 DDL14:DDN14 DNH14:DNJ14 DXD14:DXF14 EGZ14:EHB14 EQV14:EQX14 FAR14:FAT14 FKN14:FKP14 FUJ14:FUL14 GEF14:GEH14 GOB14:GOD14 GXX14:GXZ14 HHT14:HHV14 HRP14:HRR14 IBL14:IBN14 ILH14:ILJ14 IVD14:IVF14 JEZ14:JFB14 JOV14:JOX14 JYR14:JYT14 KIN14:KIP14 KSJ14:KSL14 LCF14:LCH14 LMB14:LMD14 LVX14:LVZ14 MFT14:MFV14 MPP14:MPR14 MZL14:MZN14 NJH14:NJJ14 NTD14:NTF14 OCZ14:ODB14 OMV14:OMX14 OWR14:OWT14 PGN14:PGP14 PQJ14:PQL14 QAF14:QAH14 QKB14:QKD14 QTX14:QTZ14 RDT14:RDV14 RNP14:RNR14 RXL14:RXN14 SHH14:SHJ14 SRD14:SRF14 TAZ14:TBB14 TKV14:TKX14 TUR14:TUT14 UEN14:UEP14 UOJ14:UOL14 UYF14:UYH14 VIB14:VID14 VRX14:VRZ14 WBT14:WBV14 WLP14:WLR14 WVL14:WVN14 D65547:F65547 IZ65547:JB65547 SV65547:SX65547 ACR65547:ACT65547 AMN65547:AMP65547 AWJ65547:AWL65547 BGF65547:BGH65547 BQB65547:BQD65547 BZX65547:BZZ65547 CJT65547:CJV65547 CTP65547:CTR65547 DDL65547:DDN65547 DNH65547:DNJ65547 DXD65547:DXF65547 EGZ65547:EHB65547 EQV65547:EQX65547 FAR65547:FAT65547 FKN65547:FKP65547 FUJ65547:FUL65547 GEF65547:GEH65547 GOB65547:GOD65547 GXX65547:GXZ65547 HHT65547:HHV65547 HRP65547:HRR65547 IBL65547:IBN65547 ILH65547:ILJ65547 IVD65547:IVF65547 JEZ65547:JFB65547 JOV65547:JOX65547 JYR65547:JYT65547 KIN65547:KIP65547 KSJ65547:KSL65547 LCF65547:LCH65547 LMB65547:LMD65547 LVX65547:LVZ65547 MFT65547:MFV65547 MPP65547:MPR65547 MZL65547:MZN65547 NJH65547:NJJ65547 NTD65547:NTF65547 OCZ65547:ODB65547 OMV65547:OMX65547 OWR65547:OWT65547 PGN65547:PGP65547 PQJ65547:PQL65547 QAF65547:QAH65547 QKB65547:QKD65547 QTX65547:QTZ65547 RDT65547:RDV65547 RNP65547:RNR65547 RXL65547:RXN65547 SHH65547:SHJ65547 SRD65547:SRF65547 TAZ65547:TBB65547 TKV65547:TKX65547 TUR65547:TUT65547 UEN65547:UEP65547 UOJ65547:UOL65547 UYF65547:UYH65547 VIB65547:VID65547 VRX65547:VRZ65547 WBT65547:WBV65547 WLP65547:WLR65547 WVL65547:WVN65547 D131083:F131083 IZ131083:JB131083 SV131083:SX131083 ACR131083:ACT131083 AMN131083:AMP131083 AWJ131083:AWL131083 BGF131083:BGH131083 BQB131083:BQD131083 BZX131083:BZZ131083 CJT131083:CJV131083 CTP131083:CTR131083 DDL131083:DDN131083 DNH131083:DNJ131083 DXD131083:DXF131083 EGZ131083:EHB131083 EQV131083:EQX131083 FAR131083:FAT131083 FKN131083:FKP131083 FUJ131083:FUL131083 GEF131083:GEH131083 GOB131083:GOD131083 GXX131083:GXZ131083 HHT131083:HHV131083 HRP131083:HRR131083 IBL131083:IBN131083 ILH131083:ILJ131083 IVD131083:IVF131083 JEZ131083:JFB131083 JOV131083:JOX131083 JYR131083:JYT131083 KIN131083:KIP131083 KSJ131083:KSL131083 LCF131083:LCH131083 LMB131083:LMD131083 LVX131083:LVZ131083 MFT131083:MFV131083 MPP131083:MPR131083 MZL131083:MZN131083 NJH131083:NJJ131083 NTD131083:NTF131083 OCZ131083:ODB131083 OMV131083:OMX131083 OWR131083:OWT131083 PGN131083:PGP131083 PQJ131083:PQL131083 QAF131083:QAH131083 QKB131083:QKD131083 QTX131083:QTZ131083 RDT131083:RDV131083 RNP131083:RNR131083 RXL131083:RXN131083 SHH131083:SHJ131083 SRD131083:SRF131083 TAZ131083:TBB131083 TKV131083:TKX131083 TUR131083:TUT131083 UEN131083:UEP131083 UOJ131083:UOL131083 UYF131083:UYH131083 VIB131083:VID131083 VRX131083:VRZ131083 WBT131083:WBV131083 WLP131083:WLR131083 WVL131083:WVN131083 D196619:F196619 IZ196619:JB196619 SV196619:SX196619 ACR196619:ACT196619 AMN196619:AMP196619 AWJ196619:AWL196619 BGF196619:BGH196619 BQB196619:BQD196619 BZX196619:BZZ196619 CJT196619:CJV196619 CTP196619:CTR196619 DDL196619:DDN196619 DNH196619:DNJ196619 DXD196619:DXF196619 EGZ196619:EHB196619 EQV196619:EQX196619 FAR196619:FAT196619 FKN196619:FKP196619 FUJ196619:FUL196619 GEF196619:GEH196619 GOB196619:GOD196619 GXX196619:GXZ196619 HHT196619:HHV196619 HRP196619:HRR196619 IBL196619:IBN196619 ILH196619:ILJ196619 IVD196619:IVF196619 JEZ196619:JFB196619 JOV196619:JOX196619 JYR196619:JYT196619 KIN196619:KIP196619 KSJ196619:KSL196619 LCF196619:LCH196619 LMB196619:LMD196619 LVX196619:LVZ196619 MFT196619:MFV196619 MPP196619:MPR196619 MZL196619:MZN196619 NJH196619:NJJ196619 NTD196619:NTF196619 OCZ196619:ODB196619 OMV196619:OMX196619 OWR196619:OWT196619 PGN196619:PGP196619 PQJ196619:PQL196619 QAF196619:QAH196619 QKB196619:QKD196619 QTX196619:QTZ196619 RDT196619:RDV196619 RNP196619:RNR196619 RXL196619:RXN196619 SHH196619:SHJ196619 SRD196619:SRF196619 TAZ196619:TBB196619 TKV196619:TKX196619 TUR196619:TUT196619 UEN196619:UEP196619 UOJ196619:UOL196619 UYF196619:UYH196619 VIB196619:VID196619 VRX196619:VRZ196619 WBT196619:WBV196619 WLP196619:WLR196619 WVL196619:WVN196619 D262155:F262155 IZ262155:JB262155 SV262155:SX262155 ACR262155:ACT262155 AMN262155:AMP262155 AWJ262155:AWL262155 BGF262155:BGH262155 BQB262155:BQD262155 BZX262155:BZZ262155 CJT262155:CJV262155 CTP262155:CTR262155 DDL262155:DDN262155 DNH262155:DNJ262155 DXD262155:DXF262155 EGZ262155:EHB262155 EQV262155:EQX262155 FAR262155:FAT262155 FKN262155:FKP262155 FUJ262155:FUL262155 GEF262155:GEH262155 GOB262155:GOD262155 GXX262155:GXZ262155 HHT262155:HHV262155 HRP262155:HRR262155 IBL262155:IBN262155 ILH262155:ILJ262155 IVD262155:IVF262155 JEZ262155:JFB262155 JOV262155:JOX262155 JYR262155:JYT262155 KIN262155:KIP262155 KSJ262155:KSL262155 LCF262155:LCH262155 LMB262155:LMD262155 LVX262155:LVZ262155 MFT262155:MFV262155 MPP262155:MPR262155 MZL262155:MZN262155 NJH262155:NJJ262155 NTD262155:NTF262155 OCZ262155:ODB262155 OMV262155:OMX262155 OWR262155:OWT262155 PGN262155:PGP262155 PQJ262155:PQL262155 QAF262155:QAH262155 QKB262155:QKD262155 QTX262155:QTZ262155 RDT262155:RDV262155 RNP262155:RNR262155 RXL262155:RXN262155 SHH262155:SHJ262155 SRD262155:SRF262155 TAZ262155:TBB262155 TKV262155:TKX262155 TUR262155:TUT262155 UEN262155:UEP262155 UOJ262155:UOL262155 UYF262155:UYH262155 VIB262155:VID262155 VRX262155:VRZ262155 WBT262155:WBV262155 WLP262155:WLR262155 WVL262155:WVN262155 D327691:F327691 IZ327691:JB327691 SV327691:SX327691 ACR327691:ACT327691 AMN327691:AMP327691 AWJ327691:AWL327691 BGF327691:BGH327691 BQB327691:BQD327691 BZX327691:BZZ327691 CJT327691:CJV327691 CTP327691:CTR327691 DDL327691:DDN327691 DNH327691:DNJ327691 DXD327691:DXF327691 EGZ327691:EHB327691 EQV327691:EQX327691 FAR327691:FAT327691 FKN327691:FKP327691 FUJ327691:FUL327691 GEF327691:GEH327691 GOB327691:GOD327691 GXX327691:GXZ327691 HHT327691:HHV327691 HRP327691:HRR327691 IBL327691:IBN327691 ILH327691:ILJ327691 IVD327691:IVF327691 JEZ327691:JFB327691 JOV327691:JOX327691 JYR327691:JYT327691 KIN327691:KIP327691 KSJ327691:KSL327691 LCF327691:LCH327691 LMB327691:LMD327691 LVX327691:LVZ327691 MFT327691:MFV327691 MPP327691:MPR327691 MZL327691:MZN327691 NJH327691:NJJ327691 NTD327691:NTF327691 OCZ327691:ODB327691 OMV327691:OMX327691 OWR327691:OWT327691 PGN327691:PGP327691 PQJ327691:PQL327691 QAF327691:QAH327691 QKB327691:QKD327691 QTX327691:QTZ327691 RDT327691:RDV327691 RNP327691:RNR327691 RXL327691:RXN327691 SHH327691:SHJ327691 SRD327691:SRF327691 TAZ327691:TBB327691 TKV327691:TKX327691 TUR327691:TUT327691 UEN327691:UEP327691 UOJ327691:UOL327691 UYF327691:UYH327691 VIB327691:VID327691 VRX327691:VRZ327691 WBT327691:WBV327691 WLP327691:WLR327691 WVL327691:WVN327691 D393227:F393227 IZ393227:JB393227 SV393227:SX393227 ACR393227:ACT393227 AMN393227:AMP393227 AWJ393227:AWL393227 BGF393227:BGH393227 BQB393227:BQD393227 BZX393227:BZZ393227 CJT393227:CJV393227 CTP393227:CTR393227 DDL393227:DDN393227 DNH393227:DNJ393227 DXD393227:DXF393227 EGZ393227:EHB393227 EQV393227:EQX393227 FAR393227:FAT393227 FKN393227:FKP393227 FUJ393227:FUL393227 GEF393227:GEH393227 GOB393227:GOD393227 GXX393227:GXZ393227 HHT393227:HHV393227 HRP393227:HRR393227 IBL393227:IBN393227 ILH393227:ILJ393227 IVD393227:IVF393227 JEZ393227:JFB393227 JOV393227:JOX393227 JYR393227:JYT393227 KIN393227:KIP393227 KSJ393227:KSL393227 LCF393227:LCH393227 LMB393227:LMD393227 LVX393227:LVZ393227 MFT393227:MFV393227 MPP393227:MPR393227 MZL393227:MZN393227 NJH393227:NJJ393227 NTD393227:NTF393227 OCZ393227:ODB393227 OMV393227:OMX393227 OWR393227:OWT393227 PGN393227:PGP393227 PQJ393227:PQL393227 QAF393227:QAH393227 QKB393227:QKD393227 QTX393227:QTZ393227 RDT393227:RDV393227 RNP393227:RNR393227 RXL393227:RXN393227 SHH393227:SHJ393227 SRD393227:SRF393227 TAZ393227:TBB393227 TKV393227:TKX393227 TUR393227:TUT393227 UEN393227:UEP393227 UOJ393227:UOL393227 UYF393227:UYH393227 VIB393227:VID393227 VRX393227:VRZ393227 WBT393227:WBV393227 WLP393227:WLR393227 WVL393227:WVN393227 D458763:F458763 IZ458763:JB458763 SV458763:SX458763 ACR458763:ACT458763 AMN458763:AMP458763 AWJ458763:AWL458763 BGF458763:BGH458763 BQB458763:BQD458763 BZX458763:BZZ458763 CJT458763:CJV458763 CTP458763:CTR458763 DDL458763:DDN458763 DNH458763:DNJ458763 DXD458763:DXF458763 EGZ458763:EHB458763 EQV458763:EQX458763 FAR458763:FAT458763 FKN458763:FKP458763 FUJ458763:FUL458763 GEF458763:GEH458763 GOB458763:GOD458763 GXX458763:GXZ458763 HHT458763:HHV458763 HRP458763:HRR458763 IBL458763:IBN458763 ILH458763:ILJ458763 IVD458763:IVF458763 JEZ458763:JFB458763 JOV458763:JOX458763 JYR458763:JYT458763 KIN458763:KIP458763 KSJ458763:KSL458763 LCF458763:LCH458763 LMB458763:LMD458763 LVX458763:LVZ458763 MFT458763:MFV458763 MPP458763:MPR458763 MZL458763:MZN458763 NJH458763:NJJ458763 NTD458763:NTF458763 OCZ458763:ODB458763 OMV458763:OMX458763 OWR458763:OWT458763 PGN458763:PGP458763 PQJ458763:PQL458763 QAF458763:QAH458763 QKB458763:QKD458763 QTX458763:QTZ458763 RDT458763:RDV458763 RNP458763:RNR458763 RXL458763:RXN458763 SHH458763:SHJ458763 SRD458763:SRF458763 TAZ458763:TBB458763 TKV458763:TKX458763 TUR458763:TUT458763 UEN458763:UEP458763 UOJ458763:UOL458763 UYF458763:UYH458763 VIB458763:VID458763 VRX458763:VRZ458763 WBT458763:WBV458763 WLP458763:WLR458763 WVL458763:WVN458763 D524299:F524299 IZ524299:JB524299 SV524299:SX524299 ACR524299:ACT524299 AMN524299:AMP524299 AWJ524299:AWL524299 BGF524299:BGH524299 BQB524299:BQD524299 BZX524299:BZZ524299 CJT524299:CJV524299 CTP524299:CTR524299 DDL524299:DDN524299 DNH524299:DNJ524299 DXD524299:DXF524299 EGZ524299:EHB524299 EQV524299:EQX524299 FAR524299:FAT524299 FKN524299:FKP524299 FUJ524299:FUL524299 GEF524299:GEH524299 GOB524299:GOD524299 GXX524299:GXZ524299 HHT524299:HHV524299 HRP524299:HRR524299 IBL524299:IBN524299 ILH524299:ILJ524299 IVD524299:IVF524299 JEZ524299:JFB524299 JOV524299:JOX524299 JYR524299:JYT524299 KIN524299:KIP524299 KSJ524299:KSL524299 LCF524299:LCH524299 LMB524299:LMD524299 LVX524299:LVZ524299 MFT524299:MFV524299 MPP524299:MPR524299 MZL524299:MZN524299 NJH524299:NJJ524299 NTD524299:NTF524299 OCZ524299:ODB524299 OMV524299:OMX524299 OWR524299:OWT524299 PGN524299:PGP524299 PQJ524299:PQL524299 QAF524299:QAH524299 QKB524299:QKD524299 QTX524299:QTZ524299 RDT524299:RDV524299 RNP524299:RNR524299 RXL524299:RXN524299 SHH524299:SHJ524299 SRD524299:SRF524299 TAZ524299:TBB524299 TKV524299:TKX524299 TUR524299:TUT524299 UEN524299:UEP524299 UOJ524299:UOL524299 UYF524299:UYH524299 VIB524299:VID524299 VRX524299:VRZ524299 WBT524299:WBV524299 WLP524299:WLR524299 WVL524299:WVN524299 D589835:F589835 IZ589835:JB589835 SV589835:SX589835 ACR589835:ACT589835 AMN589835:AMP589835 AWJ589835:AWL589835 BGF589835:BGH589835 BQB589835:BQD589835 BZX589835:BZZ589835 CJT589835:CJV589835 CTP589835:CTR589835 DDL589835:DDN589835 DNH589835:DNJ589835 DXD589835:DXF589835 EGZ589835:EHB589835 EQV589835:EQX589835 FAR589835:FAT589835 FKN589835:FKP589835 FUJ589835:FUL589835 GEF589835:GEH589835 GOB589835:GOD589835 GXX589835:GXZ589835 HHT589835:HHV589835 HRP589835:HRR589835 IBL589835:IBN589835 ILH589835:ILJ589835 IVD589835:IVF589835 JEZ589835:JFB589835 JOV589835:JOX589835 JYR589835:JYT589835 KIN589835:KIP589835 KSJ589835:KSL589835 LCF589835:LCH589835 LMB589835:LMD589835 LVX589835:LVZ589835 MFT589835:MFV589835 MPP589835:MPR589835 MZL589835:MZN589835 NJH589835:NJJ589835 NTD589835:NTF589835 OCZ589835:ODB589835 OMV589835:OMX589835 OWR589835:OWT589835 PGN589835:PGP589835 PQJ589835:PQL589835 QAF589835:QAH589835 QKB589835:QKD589835 QTX589835:QTZ589835 RDT589835:RDV589835 RNP589835:RNR589835 RXL589835:RXN589835 SHH589835:SHJ589835 SRD589835:SRF589835 TAZ589835:TBB589835 TKV589835:TKX589835 TUR589835:TUT589835 UEN589835:UEP589835 UOJ589835:UOL589835 UYF589835:UYH589835 VIB589835:VID589835 VRX589835:VRZ589835 WBT589835:WBV589835 WLP589835:WLR589835 WVL589835:WVN589835 D655371:F655371 IZ655371:JB655371 SV655371:SX655371 ACR655371:ACT655371 AMN655371:AMP655371 AWJ655371:AWL655371 BGF655371:BGH655371 BQB655371:BQD655371 BZX655371:BZZ655371 CJT655371:CJV655371 CTP655371:CTR655371 DDL655371:DDN655371 DNH655371:DNJ655371 DXD655371:DXF655371 EGZ655371:EHB655371 EQV655371:EQX655371 FAR655371:FAT655371 FKN655371:FKP655371 FUJ655371:FUL655371 GEF655371:GEH655371 GOB655371:GOD655371 GXX655371:GXZ655371 HHT655371:HHV655371 HRP655371:HRR655371 IBL655371:IBN655371 ILH655371:ILJ655371 IVD655371:IVF655371 JEZ655371:JFB655371 JOV655371:JOX655371 JYR655371:JYT655371 KIN655371:KIP655371 KSJ655371:KSL655371 LCF655371:LCH655371 LMB655371:LMD655371 LVX655371:LVZ655371 MFT655371:MFV655371 MPP655371:MPR655371 MZL655371:MZN655371 NJH655371:NJJ655371 NTD655371:NTF655371 OCZ655371:ODB655371 OMV655371:OMX655371 OWR655371:OWT655371 PGN655371:PGP655371 PQJ655371:PQL655371 QAF655371:QAH655371 QKB655371:QKD655371 QTX655371:QTZ655371 RDT655371:RDV655371 RNP655371:RNR655371 RXL655371:RXN655371 SHH655371:SHJ655371 SRD655371:SRF655371 TAZ655371:TBB655371 TKV655371:TKX655371 TUR655371:TUT655371 UEN655371:UEP655371 UOJ655371:UOL655371 UYF655371:UYH655371 VIB655371:VID655371 VRX655371:VRZ655371 WBT655371:WBV655371 WLP655371:WLR655371 WVL655371:WVN655371 D720907:F720907 IZ720907:JB720907 SV720907:SX720907 ACR720907:ACT720907 AMN720907:AMP720907 AWJ720907:AWL720907 BGF720907:BGH720907 BQB720907:BQD720907 BZX720907:BZZ720907 CJT720907:CJV720907 CTP720907:CTR720907 DDL720907:DDN720907 DNH720907:DNJ720907 DXD720907:DXF720907 EGZ720907:EHB720907 EQV720907:EQX720907 FAR720907:FAT720907 FKN720907:FKP720907 FUJ720907:FUL720907 GEF720907:GEH720907 GOB720907:GOD720907 GXX720907:GXZ720907 HHT720907:HHV720907 HRP720907:HRR720907 IBL720907:IBN720907 ILH720907:ILJ720907 IVD720907:IVF720907 JEZ720907:JFB720907 JOV720907:JOX720907 JYR720907:JYT720907 KIN720907:KIP720907 KSJ720907:KSL720907 LCF720907:LCH720907 LMB720907:LMD720907 LVX720907:LVZ720907 MFT720907:MFV720907 MPP720907:MPR720907 MZL720907:MZN720907 NJH720907:NJJ720907 NTD720907:NTF720907 OCZ720907:ODB720907 OMV720907:OMX720907 OWR720907:OWT720907 PGN720907:PGP720907 PQJ720907:PQL720907 QAF720907:QAH720907 QKB720907:QKD720907 QTX720907:QTZ720907 RDT720907:RDV720907 RNP720907:RNR720907 RXL720907:RXN720907 SHH720907:SHJ720907 SRD720907:SRF720907 TAZ720907:TBB720907 TKV720907:TKX720907 TUR720907:TUT720907 UEN720907:UEP720907 UOJ720907:UOL720907 UYF720907:UYH720907 VIB720907:VID720907 VRX720907:VRZ720907 WBT720907:WBV720907 WLP720907:WLR720907 WVL720907:WVN720907 D786443:F786443 IZ786443:JB786443 SV786443:SX786443 ACR786443:ACT786443 AMN786443:AMP786443 AWJ786443:AWL786443 BGF786443:BGH786443 BQB786443:BQD786443 BZX786443:BZZ786443 CJT786443:CJV786443 CTP786443:CTR786443 DDL786443:DDN786443 DNH786443:DNJ786443 DXD786443:DXF786443 EGZ786443:EHB786443 EQV786443:EQX786443 FAR786443:FAT786443 FKN786443:FKP786443 FUJ786443:FUL786443 GEF786443:GEH786443 GOB786443:GOD786443 GXX786443:GXZ786443 HHT786443:HHV786443 HRP786443:HRR786443 IBL786443:IBN786443 ILH786443:ILJ786443 IVD786443:IVF786443 JEZ786443:JFB786443 JOV786443:JOX786443 JYR786443:JYT786443 KIN786443:KIP786443 KSJ786443:KSL786443 LCF786443:LCH786443 LMB786443:LMD786443 LVX786443:LVZ786443 MFT786443:MFV786443 MPP786443:MPR786443 MZL786443:MZN786443 NJH786443:NJJ786443 NTD786443:NTF786443 OCZ786443:ODB786443 OMV786443:OMX786443 OWR786443:OWT786443 PGN786443:PGP786443 PQJ786443:PQL786443 QAF786443:QAH786443 QKB786443:QKD786443 QTX786443:QTZ786443 RDT786443:RDV786443 RNP786443:RNR786443 RXL786443:RXN786443 SHH786443:SHJ786443 SRD786443:SRF786443 TAZ786443:TBB786443 TKV786443:TKX786443 TUR786443:TUT786443 UEN786443:UEP786443 UOJ786443:UOL786443 UYF786443:UYH786443 VIB786443:VID786443 VRX786443:VRZ786443 WBT786443:WBV786443 WLP786443:WLR786443 WVL786443:WVN786443 D851979:F851979 IZ851979:JB851979 SV851979:SX851979 ACR851979:ACT851979 AMN851979:AMP851979 AWJ851979:AWL851979 BGF851979:BGH851979 BQB851979:BQD851979 BZX851979:BZZ851979 CJT851979:CJV851979 CTP851979:CTR851979 DDL851979:DDN851979 DNH851979:DNJ851979 DXD851979:DXF851979 EGZ851979:EHB851979 EQV851979:EQX851979 FAR851979:FAT851979 FKN851979:FKP851979 FUJ851979:FUL851979 GEF851979:GEH851979 GOB851979:GOD851979 GXX851979:GXZ851979 HHT851979:HHV851979 HRP851979:HRR851979 IBL851979:IBN851979 ILH851979:ILJ851979 IVD851979:IVF851979 JEZ851979:JFB851979 JOV851979:JOX851979 JYR851979:JYT851979 KIN851979:KIP851979 KSJ851979:KSL851979 LCF851979:LCH851979 LMB851979:LMD851979 LVX851979:LVZ851979 MFT851979:MFV851979 MPP851979:MPR851979 MZL851979:MZN851979 NJH851979:NJJ851979 NTD851979:NTF851979 OCZ851979:ODB851979 OMV851979:OMX851979 OWR851979:OWT851979 PGN851979:PGP851979 PQJ851979:PQL851979 QAF851979:QAH851979 QKB851979:QKD851979 QTX851979:QTZ851979 RDT851979:RDV851979 RNP851979:RNR851979 RXL851979:RXN851979 SHH851979:SHJ851979 SRD851979:SRF851979 TAZ851979:TBB851979 TKV851979:TKX851979 TUR851979:TUT851979 UEN851979:UEP851979 UOJ851979:UOL851979 UYF851979:UYH851979 VIB851979:VID851979 VRX851979:VRZ851979 WBT851979:WBV851979 WLP851979:WLR851979 WVL851979:WVN851979 D917515:F917515 IZ917515:JB917515 SV917515:SX917515 ACR917515:ACT917515 AMN917515:AMP917515 AWJ917515:AWL917515 BGF917515:BGH917515 BQB917515:BQD917515 BZX917515:BZZ917515 CJT917515:CJV917515 CTP917515:CTR917515 DDL917515:DDN917515 DNH917515:DNJ917515 DXD917515:DXF917515 EGZ917515:EHB917515 EQV917515:EQX917515 FAR917515:FAT917515 FKN917515:FKP917515 FUJ917515:FUL917515 GEF917515:GEH917515 GOB917515:GOD917515 GXX917515:GXZ917515 HHT917515:HHV917515 HRP917515:HRR917515 IBL917515:IBN917515 ILH917515:ILJ917515 IVD917515:IVF917515 JEZ917515:JFB917515 JOV917515:JOX917515 JYR917515:JYT917515 KIN917515:KIP917515 KSJ917515:KSL917515 LCF917515:LCH917515 LMB917515:LMD917515 LVX917515:LVZ917515 MFT917515:MFV917515 MPP917515:MPR917515 MZL917515:MZN917515 NJH917515:NJJ917515 NTD917515:NTF917515 OCZ917515:ODB917515 OMV917515:OMX917515 OWR917515:OWT917515 PGN917515:PGP917515 PQJ917515:PQL917515 QAF917515:QAH917515 QKB917515:QKD917515 QTX917515:QTZ917515 RDT917515:RDV917515 RNP917515:RNR917515 RXL917515:RXN917515 SHH917515:SHJ917515 SRD917515:SRF917515 TAZ917515:TBB917515 TKV917515:TKX917515 TUR917515:TUT917515 UEN917515:UEP917515 UOJ917515:UOL917515 UYF917515:UYH917515 VIB917515:VID917515 VRX917515:VRZ917515 WBT917515:WBV917515 WLP917515:WLR917515 WVL917515:WVN917515 D983051:F983051 IZ983051:JB983051 SV983051:SX983051 ACR983051:ACT983051 AMN983051:AMP983051 AWJ983051:AWL983051 BGF983051:BGH983051 BQB983051:BQD983051 BZX983051:BZZ983051 CJT983051:CJV983051 CTP983051:CTR983051 DDL983051:DDN983051 DNH983051:DNJ983051 DXD983051:DXF983051 EGZ983051:EHB983051 EQV983051:EQX983051 FAR983051:FAT983051 FKN983051:FKP983051 FUJ983051:FUL983051 GEF983051:GEH983051 GOB983051:GOD983051 GXX983051:GXZ983051 HHT983051:HHV983051 HRP983051:HRR983051 IBL983051:IBN983051 ILH983051:ILJ983051 IVD983051:IVF983051 JEZ983051:JFB983051 JOV983051:JOX983051 JYR983051:JYT983051 KIN983051:KIP983051 KSJ983051:KSL983051 LCF983051:LCH983051 LMB983051:LMD983051 LVX983051:LVZ983051 MFT983051:MFV983051 MPP983051:MPR983051 MZL983051:MZN983051 NJH983051:NJJ983051 NTD983051:NTF983051 OCZ983051:ODB983051 OMV983051:OMX983051 OWR983051:OWT983051 PGN983051:PGP983051 PQJ983051:PQL983051 QAF983051:QAH983051 QKB983051:QKD983051 QTX983051:QTZ983051 RDT983051:RDV983051 RNP983051:RNR983051 RXL983051:RXN983051 SHH983051:SHJ983051 SRD983051:SRF983051 TAZ983051:TBB983051 TKV983051:TKX983051 TUR983051:TUT983051 UEN983051:UEP983051 UOJ983051:UOL983051 UYF983051:UYH983051 VIB983051:VID983051 VRX983051:VRZ983051 WBT983051:WBV983051 WLP983051:WLR983051 WVL983051:WVN983051"/>
    <dataValidation allowBlank="1" showInputMessage="1" showErrorMessage="1" promptTitle="C.B.O:" prompt="Insira  O NÚMERO  da C.B.O cadastrada no Ministério do Trabalho e Emprego." sqref="D12:F12 IZ12:JB12 SV12:SX12 ACR12:ACT12 AMN12:AMP12 AWJ12:AWL12 BGF12:BGH12 BQB12:BQD12 BZX12:BZZ12 CJT12:CJV12 CTP12:CTR12 DDL12:DDN12 DNH12:DNJ12 DXD12:DXF12 EGZ12:EHB12 EQV12:EQX12 FAR12:FAT12 FKN12:FKP12 FUJ12:FUL12 GEF12:GEH12 GOB12:GOD12 GXX12:GXZ12 HHT12:HHV12 HRP12:HRR12 IBL12:IBN12 ILH12:ILJ12 IVD12:IVF12 JEZ12:JFB12 JOV12:JOX12 JYR12:JYT12 KIN12:KIP12 KSJ12:KSL12 LCF12:LCH12 LMB12:LMD12 LVX12:LVZ12 MFT12:MFV12 MPP12:MPR12 MZL12:MZN12 NJH12:NJJ12 NTD12:NTF12 OCZ12:ODB12 OMV12:OMX12 OWR12:OWT12 PGN12:PGP12 PQJ12:PQL12 QAF12:QAH12 QKB12:QKD12 QTX12:QTZ12 RDT12:RDV12 RNP12:RNR12 RXL12:RXN12 SHH12:SHJ12 SRD12:SRF12 TAZ12:TBB12 TKV12:TKX12 TUR12:TUT12 UEN12:UEP12 UOJ12:UOL12 UYF12:UYH12 VIB12:VID12 VRX12:VRZ12 WBT12:WBV12 WLP12:WLR12 WVL12:WVN12 D65545:F65545 IZ65545:JB65545 SV65545:SX65545 ACR65545:ACT65545 AMN65545:AMP65545 AWJ65545:AWL65545 BGF65545:BGH65545 BQB65545:BQD65545 BZX65545:BZZ65545 CJT65545:CJV65545 CTP65545:CTR65545 DDL65545:DDN65545 DNH65545:DNJ65545 DXD65545:DXF65545 EGZ65545:EHB65545 EQV65545:EQX65545 FAR65545:FAT65545 FKN65545:FKP65545 FUJ65545:FUL65545 GEF65545:GEH65545 GOB65545:GOD65545 GXX65545:GXZ65545 HHT65545:HHV65545 HRP65545:HRR65545 IBL65545:IBN65545 ILH65545:ILJ65545 IVD65545:IVF65545 JEZ65545:JFB65545 JOV65545:JOX65545 JYR65545:JYT65545 KIN65545:KIP65545 KSJ65545:KSL65545 LCF65545:LCH65545 LMB65545:LMD65545 LVX65545:LVZ65545 MFT65545:MFV65545 MPP65545:MPR65545 MZL65545:MZN65545 NJH65545:NJJ65545 NTD65545:NTF65545 OCZ65545:ODB65545 OMV65545:OMX65545 OWR65545:OWT65545 PGN65545:PGP65545 PQJ65545:PQL65545 QAF65545:QAH65545 QKB65545:QKD65545 QTX65545:QTZ65545 RDT65545:RDV65545 RNP65545:RNR65545 RXL65545:RXN65545 SHH65545:SHJ65545 SRD65545:SRF65545 TAZ65545:TBB65545 TKV65545:TKX65545 TUR65545:TUT65545 UEN65545:UEP65545 UOJ65545:UOL65545 UYF65545:UYH65545 VIB65545:VID65545 VRX65545:VRZ65545 WBT65545:WBV65545 WLP65545:WLR65545 WVL65545:WVN65545 D131081:F131081 IZ131081:JB131081 SV131081:SX131081 ACR131081:ACT131081 AMN131081:AMP131081 AWJ131081:AWL131081 BGF131081:BGH131081 BQB131081:BQD131081 BZX131081:BZZ131081 CJT131081:CJV131081 CTP131081:CTR131081 DDL131081:DDN131081 DNH131081:DNJ131081 DXD131081:DXF131081 EGZ131081:EHB131081 EQV131081:EQX131081 FAR131081:FAT131081 FKN131081:FKP131081 FUJ131081:FUL131081 GEF131081:GEH131081 GOB131081:GOD131081 GXX131081:GXZ131081 HHT131081:HHV131081 HRP131081:HRR131081 IBL131081:IBN131081 ILH131081:ILJ131081 IVD131081:IVF131081 JEZ131081:JFB131081 JOV131081:JOX131081 JYR131081:JYT131081 KIN131081:KIP131081 KSJ131081:KSL131081 LCF131081:LCH131081 LMB131081:LMD131081 LVX131081:LVZ131081 MFT131081:MFV131081 MPP131081:MPR131081 MZL131081:MZN131081 NJH131081:NJJ131081 NTD131081:NTF131081 OCZ131081:ODB131081 OMV131081:OMX131081 OWR131081:OWT131081 PGN131081:PGP131081 PQJ131081:PQL131081 QAF131081:QAH131081 QKB131081:QKD131081 QTX131081:QTZ131081 RDT131081:RDV131081 RNP131081:RNR131081 RXL131081:RXN131081 SHH131081:SHJ131081 SRD131081:SRF131081 TAZ131081:TBB131081 TKV131081:TKX131081 TUR131081:TUT131081 UEN131081:UEP131081 UOJ131081:UOL131081 UYF131081:UYH131081 VIB131081:VID131081 VRX131081:VRZ131081 WBT131081:WBV131081 WLP131081:WLR131081 WVL131081:WVN131081 D196617:F196617 IZ196617:JB196617 SV196617:SX196617 ACR196617:ACT196617 AMN196617:AMP196617 AWJ196617:AWL196617 BGF196617:BGH196617 BQB196617:BQD196617 BZX196617:BZZ196617 CJT196617:CJV196617 CTP196617:CTR196617 DDL196617:DDN196617 DNH196617:DNJ196617 DXD196617:DXF196617 EGZ196617:EHB196617 EQV196617:EQX196617 FAR196617:FAT196617 FKN196617:FKP196617 FUJ196617:FUL196617 GEF196617:GEH196617 GOB196617:GOD196617 GXX196617:GXZ196617 HHT196617:HHV196617 HRP196617:HRR196617 IBL196617:IBN196617 ILH196617:ILJ196617 IVD196617:IVF196617 JEZ196617:JFB196617 JOV196617:JOX196617 JYR196617:JYT196617 KIN196617:KIP196617 KSJ196617:KSL196617 LCF196617:LCH196617 LMB196617:LMD196617 LVX196617:LVZ196617 MFT196617:MFV196617 MPP196617:MPR196617 MZL196617:MZN196617 NJH196617:NJJ196617 NTD196617:NTF196617 OCZ196617:ODB196617 OMV196617:OMX196617 OWR196617:OWT196617 PGN196617:PGP196617 PQJ196617:PQL196617 QAF196617:QAH196617 QKB196617:QKD196617 QTX196617:QTZ196617 RDT196617:RDV196617 RNP196617:RNR196617 RXL196617:RXN196617 SHH196617:SHJ196617 SRD196617:SRF196617 TAZ196617:TBB196617 TKV196617:TKX196617 TUR196617:TUT196617 UEN196617:UEP196617 UOJ196617:UOL196617 UYF196617:UYH196617 VIB196617:VID196617 VRX196617:VRZ196617 WBT196617:WBV196617 WLP196617:WLR196617 WVL196617:WVN196617 D262153:F262153 IZ262153:JB262153 SV262153:SX262153 ACR262153:ACT262153 AMN262153:AMP262153 AWJ262153:AWL262153 BGF262153:BGH262153 BQB262153:BQD262153 BZX262153:BZZ262153 CJT262153:CJV262153 CTP262153:CTR262153 DDL262153:DDN262153 DNH262153:DNJ262153 DXD262153:DXF262153 EGZ262153:EHB262153 EQV262153:EQX262153 FAR262153:FAT262153 FKN262153:FKP262153 FUJ262153:FUL262153 GEF262153:GEH262153 GOB262153:GOD262153 GXX262153:GXZ262153 HHT262153:HHV262153 HRP262153:HRR262153 IBL262153:IBN262153 ILH262153:ILJ262153 IVD262153:IVF262153 JEZ262153:JFB262153 JOV262153:JOX262153 JYR262153:JYT262153 KIN262153:KIP262153 KSJ262153:KSL262153 LCF262153:LCH262153 LMB262153:LMD262153 LVX262153:LVZ262153 MFT262153:MFV262153 MPP262153:MPR262153 MZL262153:MZN262153 NJH262153:NJJ262153 NTD262153:NTF262153 OCZ262153:ODB262153 OMV262153:OMX262153 OWR262153:OWT262153 PGN262153:PGP262153 PQJ262153:PQL262153 QAF262153:QAH262153 QKB262153:QKD262153 QTX262153:QTZ262153 RDT262153:RDV262153 RNP262153:RNR262153 RXL262153:RXN262153 SHH262153:SHJ262153 SRD262153:SRF262153 TAZ262153:TBB262153 TKV262153:TKX262153 TUR262153:TUT262153 UEN262153:UEP262153 UOJ262153:UOL262153 UYF262153:UYH262153 VIB262153:VID262153 VRX262153:VRZ262153 WBT262153:WBV262153 WLP262153:WLR262153 WVL262153:WVN262153 D327689:F327689 IZ327689:JB327689 SV327689:SX327689 ACR327689:ACT327689 AMN327689:AMP327689 AWJ327689:AWL327689 BGF327689:BGH327689 BQB327689:BQD327689 BZX327689:BZZ327689 CJT327689:CJV327689 CTP327689:CTR327689 DDL327689:DDN327689 DNH327689:DNJ327689 DXD327689:DXF327689 EGZ327689:EHB327689 EQV327689:EQX327689 FAR327689:FAT327689 FKN327689:FKP327689 FUJ327689:FUL327689 GEF327689:GEH327689 GOB327689:GOD327689 GXX327689:GXZ327689 HHT327689:HHV327689 HRP327689:HRR327689 IBL327689:IBN327689 ILH327689:ILJ327689 IVD327689:IVF327689 JEZ327689:JFB327689 JOV327689:JOX327689 JYR327689:JYT327689 KIN327689:KIP327689 KSJ327689:KSL327689 LCF327689:LCH327689 LMB327689:LMD327689 LVX327689:LVZ327689 MFT327689:MFV327689 MPP327689:MPR327689 MZL327689:MZN327689 NJH327689:NJJ327689 NTD327689:NTF327689 OCZ327689:ODB327689 OMV327689:OMX327689 OWR327689:OWT327689 PGN327689:PGP327689 PQJ327689:PQL327689 QAF327689:QAH327689 QKB327689:QKD327689 QTX327689:QTZ327689 RDT327689:RDV327689 RNP327689:RNR327689 RXL327689:RXN327689 SHH327689:SHJ327689 SRD327689:SRF327689 TAZ327689:TBB327689 TKV327689:TKX327689 TUR327689:TUT327689 UEN327689:UEP327689 UOJ327689:UOL327689 UYF327689:UYH327689 VIB327689:VID327689 VRX327689:VRZ327689 WBT327689:WBV327689 WLP327689:WLR327689 WVL327689:WVN327689 D393225:F393225 IZ393225:JB393225 SV393225:SX393225 ACR393225:ACT393225 AMN393225:AMP393225 AWJ393225:AWL393225 BGF393225:BGH393225 BQB393225:BQD393225 BZX393225:BZZ393225 CJT393225:CJV393225 CTP393225:CTR393225 DDL393225:DDN393225 DNH393225:DNJ393225 DXD393225:DXF393225 EGZ393225:EHB393225 EQV393225:EQX393225 FAR393225:FAT393225 FKN393225:FKP393225 FUJ393225:FUL393225 GEF393225:GEH393225 GOB393225:GOD393225 GXX393225:GXZ393225 HHT393225:HHV393225 HRP393225:HRR393225 IBL393225:IBN393225 ILH393225:ILJ393225 IVD393225:IVF393225 JEZ393225:JFB393225 JOV393225:JOX393225 JYR393225:JYT393225 KIN393225:KIP393225 KSJ393225:KSL393225 LCF393225:LCH393225 LMB393225:LMD393225 LVX393225:LVZ393225 MFT393225:MFV393225 MPP393225:MPR393225 MZL393225:MZN393225 NJH393225:NJJ393225 NTD393225:NTF393225 OCZ393225:ODB393225 OMV393225:OMX393225 OWR393225:OWT393225 PGN393225:PGP393225 PQJ393225:PQL393225 QAF393225:QAH393225 QKB393225:QKD393225 QTX393225:QTZ393225 RDT393225:RDV393225 RNP393225:RNR393225 RXL393225:RXN393225 SHH393225:SHJ393225 SRD393225:SRF393225 TAZ393225:TBB393225 TKV393225:TKX393225 TUR393225:TUT393225 UEN393225:UEP393225 UOJ393225:UOL393225 UYF393225:UYH393225 VIB393225:VID393225 VRX393225:VRZ393225 WBT393225:WBV393225 WLP393225:WLR393225 WVL393225:WVN393225 D458761:F458761 IZ458761:JB458761 SV458761:SX458761 ACR458761:ACT458761 AMN458761:AMP458761 AWJ458761:AWL458761 BGF458761:BGH458761 BQB458761:BQD458761 BZX458761:BZZ458761 CJT458761:CJV458761 CTP458761:CTR458761 DDL458761:DDN458761 DNH458761:DNJ458761 DXD458761:DXF458761 EGZ458761:EHB458761 EQV458761:EQX458761 FAR458761:FAT458761 FKN458761:FKP458761 FUJ458761:FUL458761 GEF458761:GEH458761 GOB458761:GOD458761 GXX458761:GXZ458761 HHT458761:HHV458761 HRP458761:HRR458761 IBL458761:IBN458761 ILH458761:ILJ458761 IVD458761:IVF458761 JEZ458761:JFB458761 JOV458761:JOX458761 JYR458761:JYT458761 KIN458761:KIP458761 KSJ458761:KSL458761 LCF458761:LCH458761 LMB458761:LMD458761 LVX458761:LVZ458761 MFT458761:MFV458761 MPP458761:MPR458761 MZL458761:MZN458761 NJH458761:NJJ458761 NTD458761:NTF458761 OCZ458761:ODB458761 OMV458761:OMX458761 OWR458761:OWT458761 PGN458761:PGP458761 PQJ458761:PQL458761 QAF458761:QAH458761 QKB458761:QKD458761 QTX458761:QTZ458761 RDT458761:RDV458761 RNP458761:RNR458761 RXL458761:RXN458761 SHH458761:SHJ458761 SRD458761:SRF458761 TAZ458761:TBB458761 TKV458761:TKX458761 TUR458761:TUT458761 UEN458761:UEP458761 UOJ458761:UOL458761 UYF458761:UYH458761 VIB458761:VID458761 VRX458761:VRZ458761 WBT458761:WBV458761 WLP458761:WLR458761 WVL458761:WVN458761 D524297:F524297 IZ524297:JB524297 SV524297:SX524297 ACR524297:ACT524297 AMN524297:AMP524297 AWJ524297:AWL524297 BGF524297:BGH524297 BQB524297:BQD524297 BZX524297:BZZ524297 CJT524297:CJV524297 CTP524297:CTR524297 DDL524297:DDN524297 DNH524297:DNJ524297 DXD524297:DXF524297 EGZ524297:EHB524297 EQV524297:EQX524297 FAR524297:FAT524297 FKN524297:FKP524297 FUJ524297:FUL524297 GEF524297:GEH524297 GOB524297:GOD524297 GXX524297:GXZ524297 HHT524297:HHV524297 HRP524297:HRR524297 IBL524297:IBN524297 ILH524297:ILJ524297 IVD524297:IVF524297 JEZ524297:JFB524297 JOV524297:JOX524297 JYR524297:JYT524297 KIN524297:KIP524297 KSJ524297:KSL524297 LCF524297:LCH524297 LMB524297:LMD524297 LVX524297:LVZ524297 MFT524297:MFV524297 MPP524297:MPR524297 MZL524297:MZN524297 NJH524297:NJJ524297 NTD524297:NTF524297 OCZ524297:ODB524297 OMV524297:OMX524297 OWR524297:OWT524297 PGN524297:PGP524297 PQJ524297:PQL524297 QAF524297:QAH524297 QKB524297:QKD524297 QTX524297:QTZ524297 RDT524297:RDV524297 RNP524297:RNR524297 RXL524297:RXN524297 SHH524297:SHJ524297 SRD524297:SRF524297 TAZ524297:TBB524297 TKV524297:TKX524297 TUR524297:TUT524297 UEN524297:UEP524297 UOJ524297:UOL524297 UYF524297:UYH524297 VIB524297:VID524297 VRX524297:VRZ524297 WBT524297:WBV524297 WLP524297:WLR524297 WVL524297:WVN524297 D589833:F589833 IZ589833:JB589833 SV589833:SX589833 ACR589833:ACT589833 AMN589833:AMP589833 AWJ589833:AWL589833 BGF589833:BGH589833 BQB589833:BQD589833 BZX589833:BZZ589833 CJT589833:CJV589833 CTP589833:CTR589833 DDL589833:DDN589833 DNH589833:DNJ589833 DXD589833:DXF589833 EGZ589833:EHB589833 EQV589833:EQX589833 FAR589833:FAT589833 FKN589833:FKP589833 FUJ589833:FUL589833 GEF589833:GEH589833 GOB589833:GOD589833 GXX589833:GXZ589833 HHT589833:HHV589833 HRP589833:HRR589833 IBL589833:IBN589833 ILH589833:ILJ589833 IVD589833:IVF589833 JEZ589833:JFB589833 JOV589833:JOX589833 JYR589833:JYT589833 KIN589833:KIP589833 KSJ589833:KSL589833 LCF589833:LCH589833 LMB589833:LMD589833 LVX589833:LVZ589833 MFT589833:MFV589833 MPP589833:MPR589833 MZL589833:MZN589833 NJH589833:NJJ589833 NTD589833:NTF589833 OCZ589833:ODB589833 OMV589833:OMX589833 OWR589833:OWT589833 PGN589833:PGP589833 PQJ589833:PQL589833 QAF589833:QAH589833 QKB589833:QKD589833 QTX589833:QTZ589833 RDT589833:RDV589833 RNP589833:RNR589833 RXL589833:RXN589833 SHH589833:SHJ589833 SRD589833:SRF589833 TAZ589833:TBB589833 TKV589833:TKX589833 TUR589833:TUT589833 UEN589833:UEP589833 UOJ589833:UOL589833 UYF589833:UYH589833 VIB589833:VID589833 VRX589833:VRZ589833 WBT589833:WBV589833 WLP589833:WLR589833 WVL589833:WVN589833 D655369:F655369 IZ655369:JB655369 SV655369:SX655369 ACR655369:ACT655369 AMN655369:AMP655369 AWJ655369:AWL655369 BGF655369:BGH655369 BQB655369:BQD655369 BZX655369:BZZ655369 CJT655369:CJV655369 CTP655369:CTR655369 DDL655369:DDN655369 DNH655369:DNJ655369 DXD655369:DXF655369 EGZ655369:EHB655369 EQV655369:EQX655369 FAR655369:FAT655369 FKN655369:FKP655369 FUJ655369:FUL655369 GEF655369:GEH655369 GOB655369:GOD655369 GXX655369:GXZ655369 HHT655369:HHV655369 HRP655369:HRR655369 IBL655369:IBN655369 ILH655369:ILJ655369 IVD655369:IVF655369 JEZ655369:JFB655369 JOV655369:JOX655369 JYR655369:JYT655369 KIN655369:KIP655369 KSJ655369:KSL655369 LCF655369:LCH655369 LMB655369:LMD655369 LVX655369:LVZ655369 MFT655369:MFV655369 MPP655369:MPR655369 MZL655369:MZN655369 NJH655369:NJJ655369 NTD655369:NTF655369 OCZ655369:ODB655369 OMV655369:OMX655369 OWR655369:OWT655369 PGN655369:PGP655369 PQJ655369:PQL655369 QAF655369:QAH655369 QKB655369:QKD655369 QTX655369:QTZ655369 RDT655369:RDV655369 RNP655369:RNR655369 RXL655369:RXN655369 SHH655369:SHJ655369 SRD655369:SRF655369 TAZ655369:TBB655369 TKV655369:TKX655369 TUR655369:TUT655369 UEN655369:UEP655369 UOJ655369:UOL655369 UYF655369:UYH655369 VIB655369:VID655369 VRX655369:VRZ655369 WBT655369:WBV655369 WLP655369:WLR655369 WVL655369:WVN655369 D720905:F720905 IZ720905:JB720905 SV720905:SX720905 ACR720905:ACT720905 AMN720905:AMP720905 AWJ720905:AWL720905 BGF720905:BGH720905 BQB720905:BQD720905 BZX720905:BZZ720905 CJT720905:CJV720905 CTP720905:CTR720905 DDL720905:DDN720905 DNH720905:DNJ720905 DXD720905:DXF720905 EGZ720905:EHB720905 EQV720905:EQX720905 FAR720905:FAT720905 FKN720905:FKP720905 FUJ720905:FUL720905 GEF720905:GEH720905 GOB720905:GOD720905 GXX720905:GXZ720905 HHT720905:HHV720905 HRP720905:HRR720905 IBL720905:IBN720905 ILH720905:ILJ720905 IVD720905:IVF720905 JEZ720905:JFB720905 JOV720905:JOX720905 JYR720905:JYT720905 KIN720905:KIP720905 KSJ720905:KSL720905 LCF720905:LCH720905 LMB720905:LMD720905 LVX720905:LVZ720905 MFT720905:MFV720905 MPP720905:MPR720905 MZL720905:MZN720905 NJH720905:NJJ720905 NTD720905:NTF720905 OCZ720905:ODB720905 OMV720905:OMX720905 OWR720905:OWT720905 PGN720905:PGP720905 PQJ720905:PQL720905 QAF720905:QAH720905 QKB720905:QKD720905 QTX720905:QTZ720905 RDT720905:RDV720905 RNP720905:RNR720905 RXL720905:RXN720905 SHH720905:SHJ720905 SRD720905:SRF720905 TAZ720905:TBB720905 TKV720905:TKX720905 TUR720905:TUT720905 UEN720905:UEP720905 UOJ720905:UOL720905 UYF720905:UYH720905 VIB720905:VID720905 VRX720905:VRZ720905 WBT720905:WBV720905 WLP720905:WLR720905 WVL720905:WVN720905 D786441:F786441 IZ786441:JB786441 SV786441:SX786441 ACR786441:ACT786441 AMN786441:AMP786441 AWJ786441:AWL786441 BGF786441:BGH786441 BQB786441:BQD786441 BZX786441:BZZ786441 CJT786441:CJV786441 CTP786441:CTR786441 DDL786441:DDN786441 DNH786441:DNJ786441 DXD786441:DXF786441 EGZ786441:EHB786441 EQV786441:EQX786441 FAR786441:FAT786441 FKN786441:FKP786441 FUJ786441:FUL786441 GEF786441:GEH786441 GOB786441:GOD786441 GXX786441:GXZ786441 HHT786441:HHV786441 HRP786441:HRR786441 IBL786441:IBN786441 ILH786441:ILJ786441 IVD786441:IVF786441 JEZ786441:JFB786441 JOV786441:JOX786441 JYR786441:JYT786441 KIN786441:KIP786441 KSJ786441:KSL786441 LCF786441:LCH786441 LMB786441:LMD786441 LVX786441:LVZ786441 MFT786441:MFV786441 MPP786441:MPR786441 MZL786441:MZN786441 NJH786441:NJJ786441 NTD786441:NTF786441 OCZ786441:ODB786441 OMV786441:OMX786441 OWR786441:OWT786441 PGN786441:PGP786441 PQJ786441:PQL786441 QAF786441:QAH786441 QKB786441:QKD786441 QTX786441:QTZ786441 RDT786441:RDV786441 RNP786441:RNR786441 RXL786441:RXN786441 SHH786441:SHJ786441 SRD786441:SRF786441 TAZ786441:TBB786441 TKV786441:TKX786441 TUR786441:TUT786441 UEN786441:UEP786441 UOJ786441:UOL786441 UYF786441:UYH786441 VIB786441:VID786441 VRX786441:VRZ786441 WBT786441:WBV786441 WLP786441:WLR786441 WVL786441:WVN786441 D851977:F851977 IZ851977:JB851977 SV851977:SX851977 ACR851977:ACT851977 AMN851977:AMP851977 AWJ851977:AWL851977 BGF851977:BGH851977 BQB851977:BQD851977 BZX851977:BZZ851977 CJT851977:CJV851977 CTP851977:CTR851977 DDL851977:DDN851977 DNH851977:DNJ851977 DXD851977:DXF851977 EGZ851977:EHB851977 EQV851977:EQX851977 FAR851977:FAT851977 FKN851977:FKP851977 FUJ851977:FUL851977 GEF851977:GEH851977 GOB851977:GOD851977 GXX851977:GXZ851977 HHT851977:HHV851977 HRP851977:HRR851977 IBL851977:IBN851977 ILH851977:ILJ851977 IVD851977:IVF851977 JEZ851977:JFB851977 JOV851977:JOX851977 JYR851977:JYT851977 KIN851977:KIP851977 KSJ851977:KSL851977 LCF851977:LCH851977 LMB851977:LMD851977 LVX851977:LVZ851977 MFT851977:MFV851977 MPP851977:MPR851977 MZL851977:MZN851977 NJH851977:NJJ851977 NTD851977:NTF851977 OCZ851977:ODB851977 OMV851977:OMX851977 OWR851977:OWT851977 PGN851977:PGP851977 PQJ851977:PQL851977 QAF851977:QAH851977 QKB851977:QKD851977 QTX851977:QTZ851977 RDT851977:RDV851977 RNP851977:RNR851977 RXL851977:RXN851977 SHH851977:SHJ851977 SRD851977:SRF851977 TAZ851977:TBB851977 TKV851977:TKX851977 TUR851977:TUT851977 UEN851977:UEP851977 UOJ851977:UOL851977 UYF851977:UYH851977 VIB851977:VID851977 VRX851977:VRZ851977 WBT851977:WBV851977 WLP851977:WLR851977 WVL851977:WVN851977 D917513:F917513 IZ917513:JB917513 SV917513:SX917513 ACR917513:ACT917513 AMN917513:AMP917513 AWJ917513:AWL917513 BGF917513:BGH917513 BQB917513:BQD917513 BZX917513:BZZ917513 CJT917513:CJV917513 CTP917513:CTR917513 DDL917513:DDN917513 DNH917513:DNJ917513 DXD917513:DXF917513 EGZ917513:EHB917513 EQV917513:EQX917513 FAR917513:FAT917513 FKN917513:FKP917513 FUJ917513:FUL917513 GEF917513:GEH917513 GOB917513:GOD917513 GXX917513:GXZ917513 HHT917513:HHV917513 HRP917513:HRR917513 IBL917513:IBN917513 ILH917513:ILJ917513 IVD917513:IVF917513 JEZ917513:JFB917513 JOV917513:JOX917513 JYR917513:JYT917513 KIN917513:KIP917513 KSJ917513:KSL917513 LCF917513:LCH917513 LMB917513:LMD917513 LVX917513:LVZ917513 MFT917513:MFV917513 MPP917513:MPR917513 MZL917513:MZN917513 NJH917513:NJJ917513 NTD917513:NTF917513 OCZ917513:ODB917513 OMV917513:OMX917513 OWR917513:OWT917513 PGN917513:PGP917513 PQJ917513:PQL917513 QAF917513:QAH917513 QKB917513:QKD917513 QTX917513:QTZ917513 RDT917513:RDV917513 RNP917513:RNR917513 RXL917513:RXN917513 SHH917513:SHJ917513 SRD917513:SRF917513 TAZ917513:TBB917513 TKV917513:TKX917513 TUR917513:TUT917513 UEN917513:UEP917513 UOJ917513:UOL917513 UYF917513:UYH917513 VIB917513:VID917513 VRX917513:VRZ917513 WBT917513:WBV917513 WLP917513:WLR917513 WVL917513:WVN917513 D983049:F983049 IZ983049:JB983049 SV983049:SX983049 ACR983049:ACT983049 AMN983049:AMP983049 AWJ983049:AWL983049 BGF983049:BGH983049 BQB983049:BQD983049 BZX983049:BZZ983049 CJT983049:CJV983049 CTP983049:CTR983049 DDL983049:DDN983049 DNH983049:DNJ983049 DXD983049:DXF983049 EGZ983049:EHB983049 EQV983049:EQX983049 FAR983049:FAT983049 FKN983049:FKP983049 FUJ983049:FUL983049 GEF983049:GEH983049 GOB983049:GOD983049 GXX983049:GXZ983049 HHT983049:HHV983049 HRP983049:HRR983049 IBL983049:IBN983049 ILH983049:ILJ983049 IVD983049:IVF983049 JEZ983049:JFB983049 JOV983049:JOX983049 JYR983049:JYT983049 KIN983049:KIP983049 KSJ983049:KSL983049 LCF983049:LCH983049 LMB983049:LMD983049 LVX983049:LVZ983049 MFT983049:MFV983049 MPP983049:MPR983049 MZL983049:MZN983049 NJH983049:NJJ983049 NTD983049:NTF983049 OCZ983049:ODB983049 OMV983049:OMX983049 OWR983049:OWT983049 PGN983049:PGP983049 PQJ983049:PQL983049 QAF983049:QAH983049 QKB983049:QKD983049 QTX983049:QTZ983049 RDT983049:RDV983049 RNP983049:RNR983049 RXL983049:RXN983049 SHH983049:SHJ983049 SRD983049:SRF983049 TAZ983049:TBB983049 TKV983049:TKX983049 TUR983049:TUT983049 UEN983049:UEP983049 UOJ983049:UOL983049 UYF983049:UYH983049 VIB983049:VID983049 VRX983049:VRZ983049 WBT983049:WBV983049 WLP983049:WLR983049 WVL983049:WVN983049"/>
  </dataValidations>
  <pageMargins left="0.25" right="0.25" top="0.75" bottom="0.75" header="0.3" footer="0.3"/>
  <pageSetup paperSize="9" scale="81" fitToHeight="0" orientation="portrait" r:id="rId1"/>
  <rowBreaks count="1" manualBreakCount="1">
    <brk id="59" min="1"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3</vt:i4>
      </vt:variant>
    </vt:vector>
  </HeadingPairs>
  <TitlesOfParts>
    <vt:vector size="11" baseType="lpstr">
      <vt:lpstr>PLANILHA</vt:lpstr>
      <vt:lpstr>Dimensionamento</vt:lpstr>
      <vt:lpstr>BDI </vt:lpstr>
      <vt:lpstr>CRONOGRAMA</vt:lpstr>
      <vt:lpstr>Mecânico</vt:lpstr>
      <vt:lpstr>Eletricista</vt:lpstr>
      <vt:lpstr>ASSISTENTE OPERACIONAL</vt:lpstr>
      <vt:lpstr>Plan1</vt:lpstr>
      <vt:lpstr>'ASSISTENTE OPERACIONAL'!Area_de_impressao</vt:lpstr>
      <vt:lpstr>Eletricista!Area_de_impressao</vt:lpstr>
      <vt:lpstr>Mecânico!Area_de_impressao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win98</dc:creator>
  <cp:lastModifiedBy>Licitação</cp:lastModifiedBy>
  <cp:lastPrinted>2021-07-16T18:52:22Z</cp:lastPrinted>
  <dcterms:created xsi:type="dcterms:W3CDTF">2001-10-20T12:50:06Z</dcterms:created>
  <dcterms:modified xsi:type="dcterms:W3CDTF">2021-09-09T12:53:40Z</dcterms:modified>
</cp:coreProperties>
</file>